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Консолидация 2025\за тагиране - окончателни\"/>
    </mc:Choice>
  </mc:AlternateContent>
  <bookViews>
    <workbookView xWindow="0" yWindow="0" windowWidth="28800" windowHeight="1243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9" l="1"/>
  <c r="C94" i="9"/>
  <c r="C13" i="6" l="1"/>
  <c r="C19" i="5" l="1"/>
  <c r="G14" i="5"/>
  <c r="C28" i="5"/>
  <c r="G64" i="4"/>
  <c r="G69" i="4"/>
  <c r="G60" i="4" l="1"/>
  <c r="C69" i="4"/>
  <c r="D19" i="5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E35" i="9" s="1"/>
  <c r="H996" i="2" s="1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H982" i="2" s="1"/>
  <c r="E17" i="9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H1320" i="2"/>
  <c r="H561" i="2"/>
  <c r="H565" i="2"/>
  <c r="H863" i="2"/>
  <c r="H1305" i="2"/>
  <c r="E15" i="14"/>
  <c r="D15" i="14"/>
  <c r="H1296" i="2"/>
  <c r="H64" i="2"/>
  <c r="C21" i="9"/>
  <c r="H921" i="2" s="1"/>
  <c r="H918" i="2"/>
  <c r="H1130" i="2"/>
  <c r="G17" i="7"/>
  <c r="H310" i="2" s="1"/>
  <c r="J17" i="7"/>
  <c r="H376" i="2" s="1"/>
  <c r="C350" i="2"/>
  <c r="C333" i="2"/>
  <c r="C315" i="2"/>
  <c r="C300" i="2"/>
  <c r="C283" i="2"/>
  <c r="C267" i="2"/>
  <c r="C251" i="2"/>
  <c r="C236" i="2"/>
  <c r="C221" i="2"/>
  <c r="C205" i="2"/>
  <c r="C190" i="2"/>
  <c r="H82" i="2"/>
  <c r="L18" i="7"/>
  <c r="H421" i="2" s="1"/>
  <c r="F17" i="7"/>
  <c r="C17" i="7"/>
  <c r="H222" i="2" s="1"/>
  <c r="H862" i="2"/>
  <c r="H772" i="2"/>
  <c r="H48" i="2"/>
  <c r="H1193" i="2"/>
  <c r="F107" i="9"/>
  <c r="H1195" i="2" s="1"/>
  <c r="E12" i="14"/>
  <c r="D12" i="14" s="1"/>
  <c r="H1300" i="2"/>
  <c r="D3" i="1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 s="1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5" i="9" l="1"/>
  <c r="H974" i="2" s="1"/>
  <c r="H978" i="2"/>
  <c r="C94" i="4"/>
  <c r="H71" i="2" s="1"/>
  <c r="C397" i="2"/>
  <c r="C467" i="2"/>
  <c r="C508" i="2"/>
  <c r="C578" i="2"/>
  <c r="C222" i="2"/>
  <c r="C588" i="2"/>
  <c r="C766" i="2"/>
  <c r="C866" i="2"/>
  <c r="C971" i="2"/>
  <c r="C1184" i="2"/>
  <c r="C20" i="2"/>
  <c r="C194" i="2"/>
  <c r="C286" i="2"/>
  <c r="C386" i="2"/>
  <c r="C428" i="2"/>
  <c r="C483" i="2"/>
  <c r="C511" i="2"/>
  <c r="C567" i="2"/>
  <c r="C705" i="2"/>
  <c r="C339" i="2"/>
  <c r="C476" i="2"/>
  <c r="C610" i="2"/>
  <c r="C814" i="2"/>
  <c r="C877" i="2"/>
  <c r="C945" i="2"/>
  <c r="C159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92" i="2"/>
  <c r="C631" i="2"/>
  <c r="C666" i="2"/>
  <c r="C706" i="2"/>
  <c r="C191" i="2"/>
  <c r="C239" i="2"/>
  <c r="C297" i="2"/>
  <c r="C353" i="2"/>
  <c r="C406" i="2"/>
  <c r="C479" i="2"/>
  <c r="C553" i="2"/>
  <c r="C615" i="2"/>
  <c r="C687" i="2"/>
  <c r="C749" i="2"/>
  <c r="C779" i="2"/>
  <c r="C815" i="2"/>
  <c r="C849" i="2"/>
  <c r="C880" i="2"/>
  <c r="C915" i="2"/>
  <c r="C953" i="2"/>
  <c r="C982" i="2"/>
  <c r="C1019" i="2"/>
  <c r="C1055" i="2"/>
  <c r="C1086" i="2"/>
  <c r="C1121" i="2"/>
  <c r="C1157" i="2"/>
  <c r="C1207" i="2"/>
  <c r="C1267" i="2"/>
  <c r="C1324" i="2"/>
  <c r="C41" i="2"/>
  <c r="C151" i="2"/>
  <c r="C83" i="2"/>
  <c r="C438" i="2"/>
  <c r="C564" i="2"/>
  <c r="C529" i="2"/>
  <c r="C1073" i="2"/>
  <c r="C209" i="2"/>
  <c r="C271" i="2"/>
  <c r="C371" i="2"/>
  <c r="C471" i="2"/>
  <c r="C663" i="2"/>
  <c r="C1083" i="2"/>
  <c r="C197" i="2"/>
  <c r="C243" i="2"/>
  <c r="C259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95" i="2"/>
  <c r="C633" i="2"/>
  <c r="C675" i="2"/>
  <c r="C710" i="2"/>
  <c r="C195" i="2"/>
  <c r="C254" i="2"/>
  <c r="C301" i="2"/>
  <c r="C355" i="2"/>
  <c r="C420" i="2"/>
  <c r="C485" i="2"/>
  <c r="C555" i="2"/>
  <c r="C635" i="2"/>
  <c r="C698" i="2"/>
  <c r="C750" i="2"/>
  <c r="C787" i="2"/>
  <c r="C818" i="2"/>
  <c r="C850" i="2"/>
  <c r="C888" i="2"/>
  <c r="C918" i="2"/>
  <c r="C955" i="2"/>
  <c r="C991" i="2"/>
  <c r="C1022" i="2"/>
  <c r="C1057" i="2"/>
  <c r="C1093" i="2"/>
  <c r="C1123" i="2"/>
  <c r="C1163" i="2"/>
  <c r="C1216" i="2"/>
  <c r="C1271" i="2"/>
  <c r="C1332" i="2"/>
  <c r="C51" i="2"/>
  <c r="C147" i="2"/>
  <c r="C82" i="2"/>
  <c r="C411" i="2"/>
  <c r="C494" i="2"/>
  <c r="C650" i="2"/>
  <c r="C380" i="2"/>
  <c r="C836" i="2"/>
  <c r="C1145" i="2"/>
  <c r="C255" i="2"/>
  <c r="C354" i="2"/>
  <c r="C441" i="2"/>
  <c r="C538" i="2"/>
  <c r="A6" i="6"/>
  <c r="C401" i="2"/>
  <c r="C742" i="2"/>
  <c r="C1259" i="2"/>
  <c r="C212" i="2"/>
  <c r="C290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605" i="2"/>
  <c r="C637" i="2"/>
  <c r="C678" i="2"/>
  <c r="C721" i="2"/>
  <c r="C200" i="2"/>
  <c r="C256" i="2"/>
  <c r="C312" i="2"/>
  <c r="C360" i="2"/>
  <c r="C423" i="2"/>
  <c r="C504" i="2"/>
  <c r="C566" i="2"/>
  <c r="C638" i="2"/>
  <c r="C712" i="2"/>
  <c r="C753" i="2"/>
  <c r="C788" i="2"/>
  <c r="C824" i="2"/>
  <c r="C853" i="2"/>
  <c r="C890" i="2"/>
  <c r="C927" i="2"/>
  <c r="C958" i="2"/>
  <c r="C993" i="2"/>
  <c r="C1029" i="2"/>
  <c r="C1059" i="2"/>
  <c r="C1094" i="2"/>
  <c r="C1133" i="2"/>
  <c r="C1166" i="2"/>
  <c r="C1224" i="2"/>
  <c r="C1280" i="2"/>
  <c r="A5" i="8"/>
  <c r="C59" i="2"/>
  <c r="C137" i="2"/>
  <c r="C240" i="2"/>
  <c r="C319" i="2"/>
  <c r="C400" i="2"/>
  <c r="C497" i="2"/>
  <c r="C525" i="2"/>
  <c r="C591" i="2"/>
  <c r="C293" i="2"/>
  <c r="C684" i="2"/>
  <c r="C1314" i="2"/>
  <c r="C182" i="2"/>
  <c r="C228" i="2"/>
  <c r="C275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606" i="2"/>
  <c r="C646" i="2"/>
  <c r="C682" i="2"/>
  <c r="C722" i="2"/>
  <c r="C211" i="2"/>
  <c r="C260" i="2"/>
  <c r="C314" i="2"/>
  <c r="C374" i="2"/>
  <c r="C435" i="2"/>
  <c r="C507" i="2"/>
  <c r="C579" i="2"/>
  <c r="C643" i="2"/>
  <c r="C715" i="2"/>
  <c r="C761" i="2"/>
  <c r="C791" i="2"/>
  <c r="C826" i="2"/>
  <c r="C862" i="2"/>
  <c r="C893" i="2"/>
  <c r="C929" i="2"/>
  <c r="C965" i="2"/>
  <c r="C995" i="2"/>
  <c r="C1030" i="2"/>
  <c r="C1069" i="2"/>
  <c r="C1099" i="2"/>
  <c r="C1134" i="2"/>
  <c r="C1173" i="2"/>
  <c r="C1228" i="2"/>
  <c r="C1288" i="2"/>
  <c r="C8" i="2"/>
  <c r="C63" i="2"/>
  <c r="C129" i="2"/>
  <c r="C424" i="2"/>
  <c r="C549" i="2"/>
  <c r="C450" i="2"/>
  <c r="C1107" i="2"/>
  <c r="C224" i="2"/>
  <c r="C304" i="2"/>
  <c r="C415" i="2"/>
  <c r="C624" i="2"/>
  <c r="C1046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6" i="2"/>
  <c r="C609" i="2"/>
  <c r="C647" i="2"/>
  <c r="C689" i="2"/>
  <c r="C725" i="2"/>
  <c r="C213" i="2"/>
  <c r="C274" i="2"/>
  <c r="C322" i="2"/>
  <c r="C376" i="2"/>
  <c r="C448" i="2"/>
  <c r="C512" i="2"/>
  <c r="C582" i="2"/>
  <c r="C659" i="2"/>
  <c r="C720" i="2"/>
  <c r="C763" i="2"/>
  <c r="C800" i="2"/>
  <c r="C829" i="2"/>
  <c r="C864" i="2"/>
  <c r="C900" i="2"/>
  <c r="C931" i="2"/>
  <c r="C966" i="2"/>
  <c r="C1005" i="2"/>
  <c r="C1035" i="2"/>
  <c r="C1070" i="2"/>
  <c r="C1106" i="2"/>
  <c r="C1137" i="2"/>
  <c r="C1180" i="2"/>
  <c r="C1237" i="2"/>
  <c r="C1292" i="2"/>
  <c r="C16" i="2"/>
  <c r="C72" i="2"/>
  <c r="C124" i="2"/>
  <c r="C365" i="2"/>
  <c r="C480" i="2"/>
  <c r="C535" i="2"/>
  <c r="C691" i="2"/>
  <c r="C332" i="2"/>
  <c r="C738" i="2"/>
  <c r="C901" i="2"/>
  <c r="C1042" i="2"/>
  <c r="C1302" i="2"/>
  <c r="C172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83" i="2"/>
  <c r="C620" i="2"/>
  <c r="C661" i="2"/>
  <c r="C697" i="2"/>
  <c r="C739" i="2"/>
  <c r="C233" i="2"/>
  <c r="C280" i="2"/>
  <c r="C334" i="2"/>
  <c r="C395" i="2"/>
  <c r="C456" i="2"/>
  <c r="C534" i="2"/>
  <c r="C607" i="2"/>
  <c r="C670" i="2"/>
  <c r="C740" i="2"/>
  <c r="C773" i="2"/>
  <c r="C804" i="2"/>
  <c r="C837" i="2"/>
  <c r="C876" i="2"/>
  <c r="C906" i="2"/>
  <c r="C942" i="2"/>
  <c r="C978" i="2"/>
  <c r="C1009" i="2"/>
  <c r="C1043" i="2"/>
  <c r="C1081" i="2"/>
  <c r="C1110" i="2"/>
  <c r="C1147" i="2"/>
  <c r="C1194" i="2"/>
  <c r="C1249" i="2"/>
  <c r="C1310" i="2"/>
  <c r="C29" i="2"/>
  <c r="C168" i="2"/>
  <c r="C104" i="2"/>
  <c r="C383" i="2"/>
  <c r="C452" i="2"/>
  <c r="C521" i="2"/>
  <c r="C619" i="2"/>
  <c r="C736" i="2"/>
  <c r="C276" i="2"/>
  <c r="C665" i="2"/>
  <c r="C802" i="2"/>
  <c r="C941" i="2"/>
  <c r="C1006" i="2"/>
  <c r="C1245" i="2"/>
  <c r="C115" i="2"/>
  <c r="C337" i="2"/>
  <c r="C455" i="2"/>
  <c r="C552" i="2"/>
  <c r="C235" i="2"/>
  <c r="C540" i="2"/>
  <c r="C774" i="2"/>
  <c r="C842" i="2"/>
  <c r="C914" i="2"/>
  <c r="C979" i="2"/>
  <c r="C1017" i="2"/>
  <c r="C1119" i="2"/>
  <c r="C1150" i="2"/>
  <c r="C1203" i="2"/>
  <c r="C37" i="2"/>
  <c r="C102" i="2"/>
  <c r="H1244" i="2"/>
  <c r="I27" i="10"/>
  <c r="H1294" i="2" s="1"/>
  <c r="Q20" i="8"/>
  <c r="H860" i="2" s="1"/>
  <c r="H650" i="2"/>
  <c r="D44" i="6"/>
  <c r="D46" i="6" s="1"/>
  <c r="D31" i="5"/>
  <c r="D36" i="5" s="1"/>
  <c r="C31" i="5"/>
  <c r="C36" i="5" s="1"/>
  <c r="H147" i="2" s="1"/>
  <c r="H142" i="2"/>
  <c r="G31" i="5"/>
  <c r="H1043" i="2"/>
  <c r="E92" i="9"/>
  <c r="H1129" i="2" s="1"/>
  <c r="H1133" i="2"/>
  <c r="E82" i="9"/>
  <c r="H1119" i="2" s="1"/>
  <c r="E77" i="9"/>
  <c r="H1114" i="2" s="1"/>
  <c r="E40" i="9"/>
  <c r="H1001" i="2" s="1"/>
  <c r="H997" i="2"/>
  <c r="E26" i="9"/>
  <c r="H987" i="2" s="1"/>
  <c r="D46" i="9"/>
  <c r="H975" i="2" s="1"/>
  <c r="E21" i="9"/>
  <c r="H985" i="2" s="1"/>
  <c r="H981" i="2"/>
  <c r="H69" i="2"/>
  <c r="D15" i="12"/>
  <c r="G71" i="4"/>
  <c r="G56" i="4"/>
  <c r="H79" i="2"/>
  <c r="I17" i="7"/>
  <c r="L13" i="7"/>
  <c r="H416" i="2" s="1"/>
  <c r="H37" i="4"/>
  <c r="H95" i="4" s="1"/>
  <c r="H218" i="2"/>
  <c r="D56" i="4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43" i="2" l="1"/>
  <c r="R20" i="8"/>
  <c r="H890" i="2" s="1"/>
  <c r="G33" i="5"/>
  <c r="H171" i="2" s="1"/>
  <c r="C33" i="5"/>
  <c r="H144" i="2" s="1"/>
  <c r="G36" i="5"/>
  <c r="H170" i="2"/>
  <c r="E87" i="9"/>
  <c r="E45" i="9"/>
  <c r="G79" i="4"/>
  <c r="G95" i="4" s="1"/>
  <c r="H120" i="2"/>
  <c r="H107" i="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5" i="12" l="1"/>
  <c r="G37" i="5"/>
  <c r="C37" i="5"/>
  <c r="H174" i="2"/>
  <c r="C42" i="5"/>
  <c r="D8" i="12"/>
  <c r="E98" i="9"/>
  <c r="H1135" i="2" s="1"/>
  <c r="H1124" i="2"/>
  <c r="H1006" i="2"/>
  <c r="E46" i="9"/>
  <c r="H1007" i="2" s="1"/>
  <c r="D12" i="12"/>
  <c r="D13" i="12"/>
  <c r="H124" i="2"/>
  <c r="D11" i="12"/>
  <c r="D10" i="12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2" i="12"/>
  <c r="D23" i="12"/>
  <c r="D24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<sst xmlns="http://schemas.openxmlformats.org/spreadsheetml/2006/main" count="4274" uniqueCount="994">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</sst>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46139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Прайм лизинг ЕООД - Боряна Николова и Васил Джерахов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46139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987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988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6.4342278926528815E-2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7.6992932443637222E-3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8.1349427077539206E-3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3.9555624674595825E-3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1.0685320045994633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5.385264681056313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5.1994453153261784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0.3500542626311347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0.29205353912938625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0.21757442327941034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6.147687855408978E-2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0.45572349570200571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0.94644713810031467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0.48624343275205728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3526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4.6406338426711942E-2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0.41868139751775596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12.322138450993831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ФИНАНСОВИ АКТИВИ АД</v>
      </c>
      <c r="B3" s="598" t="str">
        <f t="shared" ref="B3:B34" si="1">pdeBulstat</f>
        <v>203622237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ФИНАНСОВИ АКТИВИ АД</v>
      </c>
      <c r="B4" s="598" t="str">
        <f t="shared" si="1"/>
        <v>203622237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945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ФИНАНСОВИ АКТИВИ АД</v>
      </c>
      <c r="B5" s="598" t="str">
        <f t="shared" si="1"/>
        <v>203622237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ФИНАНСОВИ АКТИВИ АД</v>
      </c>
      <c r="B6" s="598" t="str">
        <f t="shared" si="1"/>
        <v>203622237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2221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ФИНАНСОВИ АКТИВИ АД</v>
      </c>
      <c r="B7" s="598" t="str">
        <f t="shared" si="1"/>
        <v>203622237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ФИНАНСОВИ АКТИВИ АД</v>
      </c>
      <c r="B8" s="598" t="str">
        <f t="shared" si="1"/>
        <v>203622237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ФИНАНСОВИ АКТИВИ АД</v>
      </c>
      <c r="B9" s="598" t="str">
        <f t="shared" si="1"/>
        <v>203622237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ФИНАНСОВИ АКТИВИ АД</v>
      </c>
      <c r="B10" s="598" t="str">
        <f t="shared" si="1"/>
        <v>203622237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ФИНАНСОВИ АКТИВИ АД</v>
      </c>
      <c r="B11" s="598" t="str">
        <f t="shared" si="1"/>
        <v>203622237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3166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ФИНАНСОВИ АКТИВИ АД</v>
      </c>
      <c r="B12" s="598" t="str">
        <f t="shared" si="1"/>
        <v>203622237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37116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ФИНАНСОВИ АКТИВИ АД</v>
      </c>
      <c r="B13" s="598" t="str">
        <f t="shared" si="1"/>
        <v>203622237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ФИНАНСОВИ АКТИВИ АД</v>
      </c>
      <c r="B14" s="598" t="str">
        <f t="shared" si="1"/>
        <v>203622237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ФИНАНСОВИ АКТИВИ АД</v>
      </c>
      <c r="B15" s="598" t="str">
        <f t="shared" si="1"/>
        <v>203622237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ФИНАНСОВИ АКТИВИ АД</v>
      </c>
      <c r="B16" s="598" t="str">
        <f t="shared" si="1"/>
        <v>203622237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ФИНАНСОВИ АКТИВИ АД</v>
      </c>
      <c r="B17" s="598" t="str">
        <f t="shared" si="1"/>
        <v>203622237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ФИНАНСОВИ АКТИВИ АД</v>
      </c>
      <c r="B18" s="598" t="str">
        <f t="shared" si="1"/>
        <v>203622237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ФИНАНСОВИ АКТИВИ АД</v>
      </c>
      <c r="B19" s="598" t="str">
        <f t="shared" si="1"/>
        <v>203622237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7810</v>
      </c>
    </row>
    <row r="20" spans="1:8">
      <c r="A20" s="598" t="str">
        <f t="shared" si="0"/>
        <v>ФИНАНСОВИ АКТИВИ АД</v>
      </c>
      <c r="B20" s="598" t="str">
        <f t="shared" si="1"/>
        <v>203622237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ФИНАНСОВИ АКТИВИ АД</v>
      </c>
      <c r="B21" s="598" t="str">
        <f t="shared" si="1"/>
        <v>203622237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7810</v>
      </c>
    </row>
    <row r="22" spans="1:8">
      <c r="A22" s="598" t="str">
        <f t="shared" si="0"/>
        <v>ФИНАНСОВИ АКТИВИ АД</v>
      </c>
      <c r="B22" s="598" t="str">
        <f t="shared" si="1"/>
        <v>203622237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ФИНАНСОВИ АКТИВИ АД</v>
      </c>
      <c r="B23" s="598" t="str">
        <f t="shared" si="1"/>
        <v>203622237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ФИНАНСОВИ АКТИВИ АД</v>
      </c>
      <c r="B24" s="598" t="str">
        <f t="shared" si="1"/>
        <v>203622237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ФИНАНСОВИ АКТИВИ АД</v>
      </c>
      <c r="B25" s="598" t="str">
        <f t="shared" si="1"/>
        <v>203622237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ФИНАНСОВИ АКТИВИ АД</v>
      </c>
      <c r="B26" s="598" t="str">
        <f t="shared" si="1"/>
        <v>203622237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ФИНАНСОВИ АКТИВИ АД</v>
      </c>
      <c r="B27" s="598" t="str">
        <f t="shared" si="1"/>
        <v>203622237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234</v>
      </c>
    </row>
    <row r="28" spans="1:8">
      <c r="A28" s="598" t="str">
        <f t="shared" si="0"/>
        <v>ФИНАНСОВИ АКТИВИ АД</v>
      </c>
      <c r="B28" s="598" t="str">
        <f t="shared" si="1"/>
        <v>203622237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ФИНАНСОВИ АКТИВИ АД</v>
      </c>
      <c r="B29" s="598" t="str">
        <f t="shared" si="1"/>
        <v>203622237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234</v>
      </c>
    </row>
    <row r="30" spans="1:8">
      <c r="A30" s="598" t="str">
        <f t="shared" si="0"/>
        <v>ФИНАНСОВИ АКТИВИ АД</v>
      </c>
      <c r="B30" s="598" t="str">
        <f t="shared" si="1"/>
        <v>203622237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ФИНАНСОВИ АКТИВИ АД</v>
      </c>
      <c r="B31" s="598" t="str">
        <f t="shared" si="1"/>
        <v>203622237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ФИНАНСОВИ АКТИВИ АД</v>
      </c>
      <c r="B32" s="598" t="str">
        <f t="shared" si="1"/>
        <v>203622237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ФИНАНСОВИ АКТИВИ АД</v>
      </c>
      <c r="B33" s="598" t="str">
        <f t="shared" si="1"/>
        <v>203622237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234</v>
      </c>
    </row>
    <row r="34" spans="1:8">
      <c r="A34" s="598" t="str">
        <f t="shared" si="0"/>
        <v>ФИНАНСОВИ АКТИВИ АД</v>
      </c>
      <c r="B34" s="598" t="str">
        <f t="shared" si="1"/>
        <v>203622237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38897</v>
      </c>
    </row>
    <row r="35" spans="1:8">
      <c r="A35" s="598" t="str">
        <f t="shared" ref="A35:A66" si="3">pdeName</f>
        <v>ФИНАНСОВИ АКТИВИ АД</v>
      </c>
      <c r="B35" s="598" t="str">
        <f t="shared" ref="B35:B66" si="4">pdeBulstat</f>
        <v>203622237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1496</v>
      </c>
    </row>
    <row r="36" spans="1:8">
      <c r="A36" s="598" t="str">
        <f t="shared" si="3"/>
        <v>ФИНАНСОВИ АКТИВИ АД</v>
      </c>
      <c r="B36" s="598" t="str">
        <f t="shared" si="4"/>
        <v>203622237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14507</v>
      </c>
    </row>
    <row r="37" spans="1:8">
      <c r="A37" s="598" t="str">
        <f t="shared" si="3"/>
        <v>ФИНАНСОВИ АКТИВИ АД</v>
      </c>
      <c r="B37" s="598" t="str">
        <f t="shared" si="4"/>
        <v>203622237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ФИНАНСОВИ АКТИВИ АД</v>
      </c>
      <c r="B38" s="598" t="str">
        <f t="shared" si="4"/>
        <v>203622237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54900</v>
      </c>
    </row>
    <row r="39" spans="1:8">
      <c r="A39" s="598" t="str">
        <f t="shared" si="3"/>
        <v>ФИНАНСОВИ АКТИВИ АД</v>
      </c>
      <c r="B39" s="598" t="str">
        <f t="shared" si="4"/>
        <v>203622237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ФИНАНСОВИ АКТИВИ АД</v>
      </c>
      <c r="B40" s="598" t="str">
        <f t="shared" si="4"/>
        <v>203622237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7</v>
      </c>
    </row>
    <row r="41" spans="1:8">
      <c r="A41" s="598" t="str">
        <f t="shared" si="3"/>
        <v>ФИНАНСОВИ АКТИВИ АД</v>
      </c>
      <c r="B41" s="598" t="str">
        <f t="shared" si="4"/>
        <v>203622237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103233</v>
      </c>
    </row>
    <row r="42" spans="1:8">
      <c r="A42" s="598" t="str">
        <f t="shared" si="3"/>
        <v>ФИНАНСОВИ АКТИВИ АД</v>
      </c>
      <c r="B42" s="598" t="str">
        <f t="shared" si="4"/>
        <v>203622237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ФИНАНСОВИ АКТИВИ АД</v>
      </c>
      <c r="B43" s="598" t="str">
        <f t="shared" si="4"/>
        <v>203622237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ФИНАНСОВИ АКТИВИ АД</v>
      </c>
      <c r="B44" s="598" t="str">
        <f t="shared" si="4"/>
        <v>203622237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1506</v>
      </c>
    </row>
    <row r="45" spans="1:8">
      <c r="A45" s="598" t="str">
        <f t="shared" si="3"/>
        <v>ФИНАНСОВИ АКТИВИ АД</v>
      </c>
      <c r="B45" s="598" t="str">
        <f t="shared" si="4"/>
        <v>203622237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ФИНАНСОВИ АКТИВИ АД</v>
      </c>
      <c r="B46" s="598" t="str">
        <f t="shared" si="4"/>
        <v>203622237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ФИНАНСОВИ АКТИВИ АД</v>
      </c>
      <c r="B47" s="598" t="str">
        <f t="shared" si="4"/>
        <v>203622237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ФИНАНСОВИ АКТИВИ АД</v>
      </c>
      <c r="B48" s="598" t="str">
        <f t="shared" si="4"/>
        <v>203622237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1506</v>
      </c>
    </row>
    <row r="49" spans="1:8">
      <c r="A49" s="598" t="str">
        <f t="shared" si="3"/>
        <v>ФИНАНСОВИ АКТИВИ АД</v>
      </c>
      <c r="B49" s="598" t="str">
        <f t="shared" si="4"/>
        <v>203622237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7411</v>
      </c>
    </row>
    <row r="50" spans="1:8">
      <c r="A50" s="598" t="str">
        <f t="shared" si="3"/>
        <v>ФИНАНСОВИ АКТИВИ АД</v>
      </c>
      <c r="B50" s="598" t="str">
        <f t="shared" si="4"/>
        <v>203622237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8606</v>
      </c>
    </row>
    <row r="51" spans="1:8">
      <c r="A51" s="598" t="str">
        <f t="shared" si="3"/>
        <v>ФИНАНСОВИ АКТИВИ АД</v>
      </c>
      <c r="B51" s="598" t="str">
        <f t="shared" si="4"/>
        <v>203622237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ФИНАНСОВИ АКТИВИ АД</v>
      </c>
      <c r="B52" s="598" t="str">
        <f t="shared" si="4"/>
        <v>203622237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23948</v>
      </c>
    </row>
    <row r="53" spans="1:8">
      <c r="A53" s="598" t="str">
        <f t="shared" si="3"/>
        <v>ФИНАНСОВИ АКТИВИ АД</v>
      </c>
      <c r="B53" s="598" t="str">
        <f t="shared" si="4"/>
        <v>203622237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1</v>
      </c>
    </row>
    <row r="54" spans="1:8">
      <c r="A54" s="598" t="str">
        <f t="shared" si="3"/>
        <v>ФИНАНСОВИ АКТИВИ АД</v>
      </c>
      <c r="B54" s="598" t="str">
        <f t="shared" si="4"/>
        <v>203622237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ФИНАНСОВИ АКТИВИ АД</v>
      </c>
      <c r="B55" s="598" t="str">
        <f t="shared" si="4"/>
        <v>203622237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ФИНАНСОВИ АКТИВИ АД</v>
      </c>
      <c r="B56" s="598" t="str">
        <f t="shared" si="4"/>
        <v>203622237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250</v>
      </c>
    </row>
    <row r="57" spans="1:8">
      <c r="A57" s="598" t="str">
        <f t="shared" si="3"/>
        <v>ФИНАНСОВИ АКТИВИ АД</v>
      </c>
      <c r="B57" s="598" t="str">
        <f t="shared" si="4"/>
        <v>203622237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40216</v>
      </c>
    </row>
    <row r="58" spans="1:8">
      <c r="A58" s="598" t="str">
        <f t="shared" si="3"/>
        <v>ФИНАНСОВИ АКТИВИ АД</v>
      </c>
      <c r="B58" s="598" t="str">
        <f t="shared" si="4"/>
        <v>203622237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ФИНАНСОВИ АКТИВИ АД</v>
      </c>
      <c r="B59" s="598" t="str">
        <f t="shared" si="4"/>
        <v>203622237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ФИНАНСОВИ АКТИВИ АД</v>
      </c>
      <c r="B60" s="598" t="str">
        <f t="shared" si="4"/>
        <v>203622237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ФИНАНСОВИ АКТИВИ АД</v>
      </c>
      <c r="B61" s="598" t="str">
        <f t="shared" si="4"/>
        <v>203622237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ФИНАНСОВИ АКТИВИ АД</v>
      </c>
      <c r="B62" s="598" t="str">
        <f t="shared" si="4"/>
        <v>203622237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481</v>
      </c>
    </row>
    <row r="63" spans="1:8">
      <c r="A63" s="598" t="str">
        <f t="shared" si="3"/>
        <v>ФИНАНСОВИ АКТИВИ АД</v>
      </c>
      <c r="B63" s="598" t="str">
        <f t="shared" si="4"/>
        <v>203622237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ФИНАНСОВИ АКТИВИ АД</v>
      </c>
      <c r="B64" s="598" t="str">
        <f t="shared" si="4"/>
        <v>203622237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481</v>
      </c>
    </row>
    <row r="65" spans="1:8">
      <c r="A65" s="598" t="str">
        <f t="shared" si="3"/>
        <v>ФИНАНСОВИ АКТИВИ АД</v>
      </c>
      <c r="B65" s="598" t="str">
        <f t="shared" si="4"/>
        <v>203622237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ФИНАНСОВИ АКТИВИ АД</v>
      </c>
      <c r="B66" s="598" t="str">
        <f t="shared" si="4"/>
        <v>203622237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2422</v>
      </c>
    </row>
    <row r="67" spans="1:8">
      <c r="A67" s="598" t="str">
        <f t="shared" ref="A67:A98" si="6">pdeName</f>
        <v>ФИНАНСОВИ АКТИВИ АД</v>
      </c>
      <c r="B67" s="598" t="str">
        <f t="shared" ref="B67:B98" si="7">pdeBulstat</f>
        <v>203622237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ФИНАНСОВИ АКТИВИ АД</v>
      </c>
      <c r="B68" s="598" t="str">
        <f t="shared" si="7"/>
        <v>203622237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ФИНАНСОВИ АКТИВИ АД</v>
      </c>
      <c r="B69" s="598" t="str">
        <f t="shared" si="7"/>
        <v>203622237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2422</v>
      </c>
    </row>
    <row r="70" spans="1:8">
      <c r="A70" s="598" t="str">
        <f t="shared" si="6"/>
        <v>ФИНАНСОВИ АКТИВИ АД</v>
      </c>
      <c r="B70" s="598" t="str">
        <f t="shared" si="7"/>
        <v>203622237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35</v>
      </c>
    </row>
    <row r="71" spans="1:8">
      <c r="A71" s="598" t="str">
        <f t="shared" si="6"/>
        <v>ФИНАНСОВИ АКТИВИ АД</v>
      </c>
      <c r="B71" s="598" t="str">
        <f t="shared" si="7"/>
        <v>203622237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44660</v>
      </c>
    </row>
    <row r="72" spans="1:8">
      <c r="A72" s="598" t="str">
        <f t="shared" si="6"/>
        <v>ФИНАНСОВИ АКТИВИ АД</v>
      </c>
      <c r="B72" s="598" t="str">
        <f t="shared" si="7"/>
        <v>203622237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147893</v>
      </c>
    </row>
    <row r="73" spans="1:8">
      <c r="A73" s="598" t="str">
        <f t="shared" si="6"/>
        <v>ФИНАНСОВИ АКТИВИ АД</v>
      </c>
      <c r="B73" s="598" t="str">
        <f t="shared" si="7"/>
        <v>203622237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1100</v>
      </c>
    </row>
    <row r="74" spans="1:8">
      <c r="A74" s="598" t="str">
        <f t="shared" si="6"/>
        <v>ФИНАНСОВИ АКТИВИ АД</v>
      </c>
      <c r="B74" s="598" t="str">
        <f t="shared" si="7"/>
        <v>203622237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0</v>
      </c>
    </row>
    <row r="75" spans="1:8">
      <c r="A75" s="598" t="str">
        <f t="shared" si="6"/>
        <v>ФИНАНСОВИ АКТИВИ АД</v>
      </c>
      <c r="B75" s="598" t="str">
        <f t="shared" si="7"/>
        <v>203622237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ФИНАНСОВИ АКТИВИ АД</v>
      </c>
      <c r="B76" s="598" t="str">
        <f t="shared" si="7"/>
        <v>203622237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ФИНАНСОВИ АКТИВИ АД</v>
      </c>
      <c r="B77" s="598" t="str">
        <f t="shared" si="7"/>
        <v>203622237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ФИНАНСОВИ АКТИВИ АД</v>
      </c>
      <c r="B78" s="598" t="str">
        <f t="shared" si="7"/>
        <v>203622237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ФИНАНСОВИ АКТИВИ АД</v>
      </c>
      <c r="B79" s="598" t="str">
        <f t="shared" si="7"/>
        <v>203622237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1100</v>
      </c>
    </row>
    <row r="80" spans="1:8">
      <c r="A80" s="598" t="str">
        <f t="shared" si="6"/>
        <v>ФИНАНСОВИ АКТИВИ АД</v>
      </c>
      <c r="B80" s="598" t="str">
        <f t="shared" si="7"/>
        <v>203622237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ФИНАНСОВИ АКТИВИ АД</v>
      </c>
      <c r="B81" s="598" t="str">
        <f t="shared" si="7"/>
        <v>203622237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ФИНАНСОВИ АКТИВИ АД</v>
      </c>
      <c r="B82" s="598" t="str">
        <f t="shared" si="7"/>
        <v>203622237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110</v>
      </c>
    </row>
    <row r="83" spans="1:8">
      <c r="A83" s="598" t="str">
        <f t="shared" si="6"/>
        <v>ФИНАНСОВИ АКТИВИ АД</v>
      </c>
      <c r="B83" s="598" t="str">
        <f t="shared" si="7"/>
        <v>203622237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ФИНАНСОВИ АКТИВИ АД</v>
      </c>
      <c r="B84" s="598" t="str">
        <f t="shared" si="7"/>
        <v>203622237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ФИНАНСОВИ АКТИВИ АД</v>
      </c>
      <c r="B85" s="598" t="str">
        <f t="shared" si="7"/>
        <v>203622237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110</v>
      </c>
    </row>
    <row r="86" spans="1:8">
      <c r="A86" s="598" t="str">
        <f t="shared" si="6"/>
        <v>ФИНАНСОВИ АКТИВИ АД</v>
      </c>
      <c r="B86" s="598" t="str">
        <f t="shared" si="7"/>
        <v>203622237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110</v>
      </c>
    </row>
    <row r="87" spans="1:8">
      <c r="A87" s="598" t="str">
        <f t="shared" si="6"/>
        <v>ФИНАНСОВИ АКТИВИ АД</v>
      </c>
      <c r="B87" s="598" t="str">
        <f t="shared" si="7"/>
        <v>203622237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74186</v>
      </c>
    </row>
    <row r="88" spans="1:8">
      <c r="A88" s="598" t="str">
        <f t="shared" si="6"/>
        <v>ФИНАНСОВИ АКТИВИ АД</v>
      </c>
      <c r="B88" s="598" t="str">
        <f t="shared" si="7"/>
        <v>203622237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74186</v>
      </c>
    </row>
    <row r="89" spans="1:8">
      <c r="A89" s="598" t="str">
        <f t="shared" si="6"/>
        <v>ФИНАНСОВИ АКТИВИ АД</v>
      </c>
      <c r="B89" s="598" t="str">
        <f t="shared" si="7"/>
        <v>203622237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ФИНАНСОВИ АКТИВИ АД</v>
      </c>
      <c r="B90" s="598" t="str">
        <f t="shared" si="7"/>
        <v>203622237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ФИНАНСОВИ АКТИВИ АД</v>
      </c>
      <c r="B91" s="598" t="str">
        <f t="shared" si="7"/>
        <v>203622237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585</v>
      </c>
    </row>
    <row r="92" spans="1:8">
      <c r="A92" s="598" t="str">
        <f t="shared" si="6"/>
        <v>ФИНАНСОВИ АКТИВИ АД</v>
      </c>
      <c r="B92" s="598" t="str">
        <f t="shared" si="7"/>
        <v>203622237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ФИНАНСОВИ АКТИВИ АД</v>
      </c>
      <c r="B93" s="598" t="str">
        <f t="shared" si="7"/>
        <v>203622237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74771</v>
      </c>
    </row>
    <row r="94" spans="1:8">
      <c r="A94" s="598" t="str">
        <f t="shared" si="6"/>
        <v>ФИНАНСОВИ АКТИВИ АД</v>
      </c>
      <c r="B94" s="598" t="str">
        <f t="shared" si="7"/>
        <v>203622237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75981</v>
      </c>
    </row>
    <row r="95" spans="1:8">
      <c r="A95" s="598" t="str">
        <f t="shared" si="6"/>
        <v>ФИНАНСОВИ АКТИВИ АД</v>
      </c>
      <c r="B95" s="598" t="str">
        <f t="shared" si="7"/>
        <v>203622237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ФИНАНСОВИ АКТИВИ АД</v>
      </c>
      <c r="B96" s="598" t="str">
        <f t="shared" si="7"/>
        <v>203622237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ФИНАНСОВИ АКТИВИ АД</v>
      </c>
      <c r="B97" s="598" t="str">
        <f t="shared" si="7"/>
        <v>203622237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38485</v>
      </c>
    </row>
    <row r="98" spans="1:8">
      <c r="A98" s="598" t="str">
        <f t="shared" si="6"/>
        <v>ФИНАНСОВИ АКТИВИ АД</v>
      </c>
      <c r="B98" s="598" t="str">
        <f t="shared" si="7"/>
        <v>203622237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ФИНАНСОВИ АКТИВИ АД</v>
      </c>
      <c r="B99" s="598" t="str">
        <f t="shared" ref="B99:B125" si="10">pdeBulstat</f>
        <v>203622237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ФИНАНСОВИ АКТИВИ АД</v>
      </c>
      <c r="B100" s="598" t="str">
        <f t="shared" si="10"/>
        <v>203622237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25000</v>
      </c>
    </row>
    <row r="101" spans="1:8">
      <c r="A101" s="598" t="str">
        <f t="shared" si="9"/>
        <v>ФИНАНСОВИ АКТИВИ АД</v>
      </c>
      <c r="B101" s="598" t="str">
        <f t="shared" si="10"/>
        <v>203622237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ФИНАНСОВИ АКТИВИ АД</v>
      </c>
      <c r="B102" s="598" t="str">
        <f t="shared" si="10"/>
        <v>203622237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63485</v>
      </c>
    </row>
    <row r="103" spans="1:8">
      <c r="A103" s="598" t="str">
        <f t="shared" si="9"/>
        <v>ФИНАНСОВИ АКТИВИ АД</v>
      </c>
      <c r="B103" s="598" t="str">
        <f t="shared" si="10"/>
        <v>203622237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ФИНАНСОВИ АКТИВИ АД</v>
      </c>
      <c r="B104" s="598" t="str">
        <f t="shared" si="10"/>
        <v>203622237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ФИНАНСОВИ АКТИВИ АД</v>
      </c>
      <c r="B105" s="598" t="str">
        <f t="shared" si="10"/>
        <v>203622237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134</v>
      </c>
    </row>
    <row r="106" spans="1:8">
      <c r="A106" s="598" t="str">
        <f t="shared" si="9"/>
        <v>ФИНАНСОВИ АКТИВИ АД</v>
      </c>
      <c r="B106" s="598" t="str">
        <f t="shared" si="10"/>
        <v>203622237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ФИНАНСОВИ АКТИВИ АД</v>
      </c>
      <c r="B107" s="598" t="str">
        <f t="shared" si="10"/>
        <v>203622237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63619</v>
      </c>
    </row>
    <row r="108" spans="1:8">
      <c r="A108" s="598" t="str">
        <f t="shared" si="9"/>
        <v>ФИНАНСОВИ АКТИВИ АД</v>
      </c>
      <c r="B108" s="598" t="str">
        <f t="shared" si="10"/>
        <v>203622237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ФИНАНСОВИ АКТИВИ АД</v>
      </c>
      <c r="B109" s="598" t="str">
        <f t="shared" si="10"/>
        <v>203622237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6464</v>
      </c>
    </row>
    <row r="110" spans="1:8">
      <c r="A110" s="598" t="str">
        <f t="shared" si="9"/>
        <v>ФИНАНСОВИ АКТИВИ АД</v>
      </c>
      <c r="B110" s="598" t="str">
        <f t="shared" si="10"/>
        <v>203622237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1065</v>
      </c>
    </row>
    <row r="111" spans="1:8">
      <c r="A111" s="598" t="str">
        <f t="shared" si="9"/>
        <v>ФИНАНСОВИ АКТИВИ АД</v>
      </c>
      <c r="B111" s="598" t="str">
        <f t="shared" si="10"/>
        <v>203622237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ФИНАНСОВИ АКТИВИ АД</v>
      </c>
      <c r="B112" s="598" t="str">
        <f t="shared" si="10"/>
        <v>203622237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52</v>
      </c>
    </row>
    <row r="113" spans="1:8">
      <c r="A113" s="598" t="str">
        <f t="shared" si="9"/>
        <v>ФИНАНСОВИ АКТИВИ АД</v>
      </c>
      <c r="B113" s="598" t="str">
        <f t="shared" si="10"/>
        <v>203622237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620</v>
      </c>
    </row>
    <row r="114" spans="1:8">
      <c r="A114" s="598" t="str">
        <f t="shared" si="9"/>
        <v>ФИНАНСОВИ АКТИВИ АД</v>
      </c>
      <c r="B114" s="598" t="str">
        <f t="shared" si="10"/>
        <v>203622237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ФИНАНСОВИ АКТИВИ АД</v>
      </c>
      <c r="B115" s="598" t="str">
        <f t="shared" si="10"/>
        <v>203622237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85</v>
      </c>
    </row>
    <row r="116" spans="1:8">
      <c r="A116" s="598" t="str">
        <f t="shared" si="9"/>
        <v>ФИНАНСОВИ АКТИВИ АД</v>
      </c>
      <c r="B116" s="598" t="str">
        <f t="shared" si="10"/>
        <v>203622237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34</v>
      </c>
    </row>
    <row r="117" spans="1:8">
      <c r="A117" s="598" t="str">
        <f t="shared" si="9"/>
        <v>ФИНАНСОВИ АКТИВИ АД</v>
      </c>
      <c r="B117" s="598" t="str">
        <f t="shared" si="10"/>
        <v>203622237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274</v>
      </c>
    </row>
    <row r="118" spans="1:8">
      <c r="A118" s="598" t="str">
        <f t="shared" si="9"/>
        <v>ФИНАНСОВИ АКТИВИ АД</v>
      </c>
      <c r="B118" s="598" t="str">
        <f t="shared" si="10"/>
        <v>203622237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764</v>
      </c>
    </row>
    <row r="119" spans="1:8">
      <c r="A119" s="598" t="str">
        <f t="shared" si="9"/>
        <v>ФИНАНСОВИ АКТИВИ АД</v>
      </c>
      <c r="B119" s="598" t="str">
        <f t="shared" si="10"/>
        <v>203622237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ФИНАНСОВИ АКТИВИ АД</v>
      </c>
      <c r="B120" s="598" t="str">
        <f t="shared" si="10"/>
        <v>203622237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8293</v>
      </c>
    </row>
    <row r="121" spans="1:8">
      <c r="A121" s="598" t="str">
        <f t="shared" si="9"/>
        <v>ФИНАНСОВИ АКТИВИ АД</v>
      </c>
      <c r="B121" s="598" t="str">
        <f t="shared" si="10"/>
        <v>203622237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ФИНАНСОВИ АКТИВИ АД</v>
      </c>
      <c r="B122" s="598" t="str">
        <f t="shared" si="10"/>
        <v>203622237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ФИНАНСОВИ АКТИВИ АД</v>
      </c>
      <c r="B123" s="598" t="str">
        <f t="shared" si="10"/>
        <v>203622237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ФИНАНСОВИ АКТИВИ АД</v>
      </c>
      <c r="B124" s="598" t="str">
        <f t="shared" si="10"/>
        <v>203622237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8293</v>
      </c>
    </row>
    <row r="125" spans="1:8">
      <c r="A125" s="598" t="str">
        <f t="shared" si="9"/>
        <v>ФИНАНСОВИ АКТИВИ АД</v>
      </c>
      <c r="B125" s="598" t="str">
        <f t="shared" si="10"/>
        <v>203622237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147893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ФИНАНСОВИ АКТИВИ АД</v>
      </c>
      <c r="B127" s="598" t="str">
        <f t="shared" ref="B127:B158" si="13">pdeBulstat</f>
        <v>203622237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12</v>
      </c>
    </row>
    <row r="128" spans="1:8">
      <c r="A128" s="598" t="str">
        <f t="shared" si="12"/>
        <v>ФИНАНСОВИ АКТИВИ АД</v>
      </c>
      <c r="B128" s="598" t="str">
        <f t="shared" si="13"/>
        <v>203622237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965</v>
      </c>
    </row>
    <row r="129" spans="1:8">
      <c r="A129" s="598" t="str">
        <f t="shared" si="12"/>
        <v>ФИНАНСОВИ АКТИВИ АД</v>
      </c>
      <c r="B129" s="598" t="str">
        <f t="shared" si="13"/>
        <v>203622237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2310</v>
      </c>
    </row>
    <row r="130" spans="1:8">
      <c r="A130" s="598" t="str">
        <f t="shared" si="12"/>
        <v>ФИНАНСОВИ АКТИВИ АД</v>
      </c>
      <c r="B130" s="598" t="str">
        <f t="shared" si="13"/>
        <v>203622237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1214</v>
      </c>
    </row>
    <row r="131" spans="1:8">
      <c r="A131" s="598" t="str">
        <f t="shared" si="12"/>
        <v>ФИНАНСОВИ АКТИВИ АД</v>
      </c>
      <c r="B131" s="598" t="str">
        <f t="shared" si="13"/>
        <v>203622237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114</v>
      </c>
    </row>
    <row r="132" spans="1:8">
      <c r="A132" s="598" t="str">
        <f t="shared" si="12"/>
        <v>ФИНАНСОВИ АКТИВИ АД</v>
      </c>
      <c r="B132" s="598" t="str">
        <f t="shared" si="13"/>
        <v>203622237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788</v>
      </c>
    </row>
    <row r="133" spans="1:8">
      <c r="A133" s="598" t="str">
        <f t="shared" si="12"/>
        <v>ФИНАНСОВИ АКТИВИ АД</v>
      </c>
      <c r="B133" s="598" t="str">
        <f t="shared" si="13"/>
        <v>203622237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ФИНАНСОВИ АКТИВИ АД</v>
      </c>
      <c r="B134" s="598" t="str">
        <f t="shared" si="13"/>
        <v>203622237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455</v>
      </c>
    </row>
    <row r="135" spans="1:8">
      <c r="A135" s="598" t="str">
        <f t="shared" si="12"/>
        <v>ФИНАНСОВИ АКТИВИ АД</v>
      </c>
      <c r="B135" s="598" t="str">
        <f t="shared" si="13"/>
        <v>203622237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ФИНАНСОВИ АКТИВИ АД</v>
      </c>
      <c r="B136" s="598" t="str">
        <f t="shared" si="13"/>
        <v>203622237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ФИНАНСОВИ АКТИВИ АД</v>
      </c>
      <c r="B137" s="598" t="str">
        <f t="shared" si="13"/>
        <v>203622237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5858</v>
      </c>
    </row>
    <row r="138" spans="1:8">
      <c r="A138" s="598" t="str">
        <f t="shared" si="12"/>
        <v>ФИНАНСОВИ АКТИВИ АД</v>
      </c>
      <c r="B138" s="598" t="str">
        <f t="shared" si="13"/>
        <v>203622237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2632</v>
      </c>
    </row>
    <row r="139" spans="1:8">
      <c r="A139" s="598" t="str">
        <f t="shared" si="12"/>
        <v>ФИНАНСОВИ АКТИВИ АД</v>
      </c>
      <c r="B139" s="598" t="str">
        <f t="shared" si="13"/>
        <v>203622237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ФИНАНСОВИ АКТИВИ АД</v>
      </c>
      <c r="B140" s="598" t="str">
        <f t="shared" si="13"/>
        <v>203622237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4</v>
      </c>
    </row>
    <row r="141" spans="1:8">
      <c r="A141" s="598" t="str">
        <f t="shared" si="12"/>
        <v>ФИНАНСОВИ АКТИВИ АД</v>
      </c>
      <c r="B141" s="598" t="str">
        <f t="shared" si="13"/>
        <v>203622237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4551</v>
      </c>
    </row>
    <row r="142" spans="1:8">
      <c r="A142" s="598" t="str">
        <f t="shared" si="12"/>
        <v>ФИНАНСОВИ АКТИВИ АД</v>
      </c>
      <c r="B142" s="598" t="str">
        <f t="shared" si="13"/>
        <v>203622237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7187</v>
      </c>
    </row>
    <row r="143" spans="1:8">
      <c r="A143" s="598" t="str">
        <f t="shared" si="12"/>
        <v>ФИНАНСОВИ АКТИВИ АД</v>
      </c>
      <c r="B143" s="598" t="str">
        <f t="shared" si="13"/>
        <v>203622237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13045</v>
      </c>
    </row>
    <row r="144" spans="1:8">
      <c r="A144" s="598" t="str">
        <f t="shared" si="12"/>
        <v>ФИНАНСОВИ АКТИВИ АД</v>
      </c>
      <c r="B144" s="598" t="str">
        <f t="shared" si="13"/>
        <v>203622237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894</v>
      </c>
    </row>
    <row r="145" spans="1:8">
      <c r="A145" s="598" t="str">
        <f t="shared" si="12"/>
        <v>ФИНАНСОВИ АКТИВИ АД</v>
      </c>
      <c r="B145" s="598" t="str">
        <f t="shared" si="13"/>
        <v>203622237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ФИНАНСОВИ АКТИВИ АД</v>
      </c>
      <c r="B146" s="598" t="str">
        <f t="shared" si="13"/>
        <v>203622237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ФИНАНСОВИ АКТИВИ АД</v>
      </c>
      <c r="B147" s="598" t="str">
        <f t="shared" si="13"/>
        <v>203622237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13045</v>
      </c>
    </row>
    <row r="148" spans="1:8">
      <c r="A148" s="598" t="str">
        <f t="shared" si="12"/>
        <v>ФИНАНСОВИ АКТИВИ АД</v>
      </c>
      <c r="B148" s="598" t="str">
        <f t="shared" si="13"/>
        <v>203622237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894</v>
      </c>
    </row>
    <row r="149" spans="1:8">
      <c r="A149" s="598" t="str">
        <f t="shared" si="12"/>
        <v>ФИНАНСОВИ АКТИВИ АД</v>
      </c>
      <c r="B149" s="598" t="str">
        <f t="shared" si="13"/>
        <v>203622237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309</v>
      </c>
    </row>
    <row r="150" spans="1:8">
      <c r="A150" s="598" t="str">
        <f t="shared" si="12"/>
        <v>ФИНАНСОВИ АКТИВИ АД</v>
      </c>
      <c r="B150" s="598" t="str">
        <f t="shared" si="13"/>
        <v>203622237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239</v>
      </c>
    </row>
    <row r="151" spans="1:8">
      <c r="A151" s="598" t="str">
        <f t="shared" si="12"/>
        <v>ФИНАНСОВИ АКТИВИ АД</v>
      </c>
      <c r="B151" s="598" t="str">
        <f t="shared" si="13"/>
        <v>203622237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70</v>
      </c>
    </row>
    <row r="152" spans="1:8">
      <c r="A152" s="598" t="str">
        <f t="shared" si="12"/>
        <v>ФИНАНСОВИ АКТИВИ АД</v>
      </c>
      <c r="B152" s="598" t="str">
        <f t="shared" si="13"/>
        <v>203622237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ФИНАНСОВИ АКТИВИ АД</v>
      </c>
      <c r="B153" s="598" t="str">
        <f t="shared" si="13"/>
        <v>203622237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585</v>
      </c>
    </row>
    <row r="154" spans="1:8">
      <c r="A154" s="598" t="str">
        <f t="shared" si="12"/>
        <v>ФИНАНСОВИ АКТИВИ АД</v>
      </c>
      <c r="B154" s="598" t="str">
        <f t="shared" si="13"/>
        <v>203622237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ФИНАНСОВИ АКТИВИ АД</v>
      </c>
      <c r="B155" s="598" t="str">
        <f t="shared" si="13"/>
        <v>203622237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585</v>
      </c>
    </row>
    <row r="156" spans="1:8">
      <c r="A156" s="598" t="str">
        <f t="shared" si="12"/>
        <v>ФИНАНСОВИ АКТИВИ АД</v>
      </c>
      <c r="B156" s="598" t="str">
        <f t="shared" si="13"/>
        <v>203622237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13939</v>
      </c>
    </row>
    <row r="157" spans="1:8">
      <c r="A157" s="598" t="str">
        <f t="shared" si="12"/>
        <v>ФИНАНСОВИ АКТИВИ АД</v>
      </c>
      <c r="B157" s="598" t="str">
        <f t="shared" si="13"/>
        <v>203622237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ФИНАНСОВИ АКТИВИ АД</v>
      </c>
      <c r="B158" s="598" t="str">
        <f t="shared" si="13"/>
        <v>203622237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791</v>
      </c>
    </row>
    <row r="159" spans="1:8">
      <c r="A159" s="598" t="str">
        <f t="shared" ref="A159:A179" si="15">pdeName</f>
        <v>ФИНАНСОВИ АКТИВИ АД</v>
      </c>
      <c r="B159" s="598" t="str">
        <f t="shared" ref="B159:B179" si="16">pdeBulstat</f>
        <v>203622237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8301</v>
      </c>
    </row>
    <row r="160" spans="1:8">
      <c r="A160" s="598" t="str">
        <f t="shared" si="15"/>
        <v>ФИНАНСОВИ АКТИВИ АД</v>
      </c>
      <c r="B160" s="598" t="str">
        <f t="shared" si="16"/>
        <v>203622237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ФИНАНСОВИ АКТИВИ АД</v>
      </c>
      <c r="B161" s="598" t="str">
        <f t="shared" si="16"/>
        <v>203622237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9092</v>
      </c>
    </row>
    <row r="162" spans="1:8">
      <c r="A162" s="598" t="str">
        <f t="shared" si="15"/>
        <v>ФИНАНСОВИ АКТИВИ АД</v>
      </c>
      <c r="B162" s="598" t="str">
        <f t="shared" si="16"/>
        <v>203622237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53</v>
      </c>
    </row>
    <row r="163" spans="1:8">
      <c r="A163" s="598" t="str">
        <f t="shared" si="15"/>
        <v>ФИНАНСОВИ АКТИВИ АД</v>
      </c>
      <c r="B163" s="598" t="str">
        <f t="shared" si="16"/>
        <v>203622237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ФИНАНСОВИ АКТИВИ АД</v>
      </c>
      <c r="B164" s="598" t="str">
        <f t="shared" si="16"/>
        <v>203622237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4135</v>
      </c>
    </row>
    <row r="165" spans="1:8">
      <c r="A165" s="598" t="str">
        <f t="shared" si="15"/>
        <v>ФИНАНСОВИ АКТИВИ АД</v>
      </c>
      <c r="B165" s="598" t="str">
        <f t="shared" si="16"/>
        <v>203622237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ФИНАНСОВИ АКТИВИ АД</v>
      </c>
      <c r="B166" s="598" t="str">
        <f t="shared" si="16"/>
        <v>203622237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141</v>
      </c>
    </row>
    <row r="167" spans="1:8">
      <c r="A167" s="598" t="str">
        <f t="shared" si="15"/>
        <v>ФИНАНСОВИ АКТИВИ АД</v>
      </c>
      <c r="B167" s="598" t="str">
        <f t="shared" si="16"/>
        <v>203622237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ФИНАНСОВИ АКТИВИ АД</v>
      </c>
      <c r="B168" s="598" t="str">
        <f t="shared" si="16"/>
        <v>203622237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518</v>
      </c>
    </row>
    <row r="169" spans="1:8">
      <c r="A169" s="598" t="str">
        <f t="shared" si="15"/>
        <v>ФИНАНСОВИ АКТИВИ АД</v>
      </c>
      <c r="B169" s="598" t="str">
        <f t="shared" si="16"/>
        <v>203622237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4794</v>
      </c>
    </row>
    <row r="170" spans="1:8">
      <c r="A170" s="598" t="str">
        <f t="shared" si="15"/>
        <v>ФИНАНСОВИ АКТИВИ АД</v>
      </c>
      <c r="B170" s="598" t="str">
        <f t="shared" si="16"/>
        <v>203622237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13939</v>
      </c>
    </row>
    <row r="171" spans="1:8">
      <c r="A171" s="598" t="str">
        <f t="shared" si="15"/>
        <v>ФИНАНСОВИ АКТИВИ АД</v>
      </c>
      <c r="B171" s="598" t="str">
        <f t="shared" si="16"/>
        <v>203622237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ФИНАНСОВИ АКТИВИ АД</v>
      </c>
      <c r="B172" s="598" t="str">
        <f t="shared" si="16"/>
        <v>203622237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ФИНАНСОВИ АКТИВИ АД</v>
      </c>
      <c r="B173" s="598" t="str">
        <f t="shared" si="16"/>
        <v>203622237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ФИНАНСОВИ АКТИВИ АД</v>
      </c>
      <c r="B174" s="598" t="str">
        <f t="shared" si="16"/>
        <v>203622237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13939</v>
      </c>
    </row>
    <row r="175" spans="1:8">
      <c r="A175" s="598" t="str">
        <f t="shared" si="15"/>
        <v>ФИНАНСОВИ АКТИВИ АД</v>
      </c>
      <c r="B175" s="598" t="str">
        <f t="shared" si="16"/>
        <v>203622237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ФИНАНСОВИ АКТИВИ АД</v>
      </c>
      <c r="B176" s="598" t="str">
        <f t="shared" si="16"/>
        <v>203622237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ФИНАНСОВИ АКТИВИ АД</v>
      </c>
      <c r="B177" s="598" t="str">
        <f t="shared" si="16"/>
        <v>203622237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ФИНАНСОВИ АКТИВИ АД</v>
      </c>
      <c r="B178" s="598" t="str">
        <f t="shared" si="16"/>
        <v>203622237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ФИНАНСОВИ АКТИВИ АД</v>
      </c>
      <c r="B179" s="598" t="str">
        <f t="shared" si="16"/>
        <v>203622237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13939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ФИНАНСОВИ АКТИВИ АД</v>
      </c>
      <c r="B181" s="598" t="str">
        <f t="shared" ref="B181:B216" si="19">pdeBulstat</f>
        <v>203622237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16878</v>
      </c>
    </row>
    <row r="182" spans="1:8">
      <c r="A182" s="598" t="str">
        <f t="shared" si="18"/>
        <v>ФИНАНСОВИ АКТИВИ АД</v>
      </c>
      <c r="B182" s="598" t="str">
        <f t="shared" si="19"/>
        <v>203622237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-3099</v>
      </c>
    </row>
    <row r="183" spans="1:8">
      <c r="A183" s="598" t="str">
        <f t="shared" si="18"/>
        <v>ФИНАНСОВИ АКТИВИ АД</v>
      </c>
      <c r="B183" s="598" t="str">
        <f t="shared" si="19"/>
        <v>203622237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-1891</v>
      </c>
    </row>
    <row r="184" spans="1:8">
      <c r="A184" s="598" t="str">
        <f t="shared" si="18"/>
        <v>ФИНАНСОВИ АКТИВИ АД</v>
      </c>
      <c r="B184" s="598" t="str">
        <f t="shared" si="19"/>
        <v>203622237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-1014</v>
      </c>
    </row>
    <row r="185" spans="1:8">
      <c r="A185" s="598" t="str">
        <f t="shared" si="18"/>
        <v>ФИНАНСОВИ АКТИВИ АД</v>
      </c>
      <c r="B185" s="598" t="str">
        <f t="shared" si="19"/>
        <v>203622237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-2945</v>
      </c>
    </row>
    <row r="186" spans="1:8">
      <c r="A186" s="598" t="str">
        <f t="shared" si="18"/>
        <v>ФИНАНСОВИ АКТИВИ АД</v>
      </c>
      <c r="B186" s="598" t="str">
        <f t="shared" si="19"/>
        <v>203622237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-238</v>
      </c>
    </row>
    <row r="187" spans="1:8">
      <c r="A187" s="598" t="str">
        <f t="shared" si="18"/>
        <v>ФИНАНСОВИ АКТИВИ АД</v>
      </c>
      <c r="B187" s="598" t="str">
        <f t="shared" si="19"/>
        <v>203622237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3237</v>
      </c>
    </row>
    <row r="188" spans="1:8">
      <c r="A188" s="598" t="str">
        <f t="shared" si="18"/>
        <v>ФИНАНСОВИ АКТИВИ АД</v>
      </c>
      <c r="B188" s="598" t="str">
        <f t="shared" si="19"/>
        <v>203622237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ФИНАНСОВИ АКТИВИ АД</v>
      </c>
      <c r="B189" s="598" t="str">
        <f t="shared" si="19"/>
        <v>203622237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-4</v>
      </c>
    </row>
    <row r="190" spans="1:8">
      <c r="A190" s="598" t="str">
        <f t="shared" si="18"/>
        <v>ФИНАНСОВИ АКТИВИ АД</v>
      </c>
      <c r="B190" s="598" t="str">
        <f t="shared" si="19"/>
        <v>203622237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-257</v>
      </c>
    </row>
    <row r="191" spans="1:8">
      <c r="A191" s="598" t="str">
        <f t="shared" si="18"/>
        <v>ФИНАНСОВИ АКТИВИ АД</v>
      </c>
      <c r="B191" s="598" t="str">
        <f t="shared" si="19"/>
        <v>203622237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10667</v>
      </c>
    </row>
    <row r="192" spans="1:8">
      <c r="A192" s="598" t="str">
        <f t="shared" si="18"/>
        <v>ФИНАНСОВИ АКТИВИ АД</v>
      </c>
      <c r="B192" s="598" t="str">
        <f t="shared" si="19"/>
        <v>203622237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-1391</v>
      </c>
    </row>
    <row r="193" spans="1:8">
      <c r="A193" s="598" t="str">
        <f t="shared" si="18"/>
        <v>ФИНАНСОВИ АКТИВИ АД</v>
      </c>
      <c r="B193" s="598" t="str">
        <f t="shared" si="19"/>
        <v>203622237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ФИНАНСОВИ АКТИВИ АД</v>
      </c>
      <c r="B194" s="598" t="str">
        <f t="shared" si="19"/>
        <v>203622237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-840</v>
      </c>
    </row>
    <row r="195" spans="1:8">
      <c r="A195" s="598" t="str">
        <f t="shared" si="18"/>
        <v>ФИНАНСОВИ АКТИВИ АД</v>
      </c>
      <c r="B195" s="598" t="str">
        <f t="shared" si="19"/>
        <v>203622237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ФИНАНСОВИ АКТИВИ АД</v>
      </c>
      <c r="B196" s="598" t="str">
        <f t="shared" si="19"/>
        <v>203622237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ФИНАНСОВИ АКТИВИ АД</v>
      </c>
      <c r="B197" s="598" t="str">
        <f t="shared" si="19"/>
        <v>203622237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ФИНАНСОВИ АКТИВИ АД</v>
      </c>
      <c r="B198" s="598" t="str">
        <f t="shared" si="19"/>
        <v>203622237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ФИНАНСОВИ АКТИВИ АД</v>
      </c>
      <c r="B199" s="598" t="str">
        <f t="shared" si="19"/>
        <v>203622237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ФИНАНСОВИ АКТИВИ АД</v>
      </c>
      <c r="B200" s="598" t="str">
        <f t="shared" si="19"/>
        <v>203622237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ФИНАНСОВИ АКТИВИ АД</v>
      </c>
      <c r="B201" s="598" t="str">
        <f t="shared" si="19"/>
        <v>203622237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322</v>
      </c>
    </row>
    <row r="202" spans="1:8">
      <c r="A202" s="598" t="str">
        <f t="shared" si="18"/>
        <v>ФИНАНСОВИ АКТИВИ АД</v>
      </c>
      <c r="B202" s="598" t="str">
        <f t="shared" si="19"/>
        <v>203622237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-1909</v>
      </c>
    </row>
    <row r="203" spans="1:8">
      <c r="A203" s="598" t="str">
        <f t="shared" si="18"/>
        <v>ФИНАНСОВИ АКТИВИ АД</v>
      </c>
      <c r="B203" s="598" t="str">
        <f t="shared" si="19"/>
        <v>203622237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ФИНАНСОВИ АКТИВИ АД</v>
      </c>
      <c r="B204" s="598" t="str">
        <f t="shared" si="19"/>
        <v>203622237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ФИНАНСОВИ АКТИВИ АД</v>
      </c>
      <c r="B205" s="598" t="str">
        <f t="shared" si="19"/>
        <v>203622237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2765</v>
      </c>
    </row>
    <row r="206" spans="1:8">
      <c r="A206" s="598" t="str">
        <f t="shared" si="18"/>
        <v>ФИНАНСОВИ АКТИВИ АД</v>
      </c>
      <c r="B206" s="598" t="str">
        <f t="shared" si="19"/>
        <v>203622237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-8267</v>
      </c>
    </row>
    <row r="207" spans="1:8">
      <c r="A207" s="598" t="str">
        <f t="shared" si="18"/>
        <v>ФИНАНСОВИ АКТИВИ АД</v>
      </c>
      <c r="B207" s="598" t="str">
        <f t="shared" si="19"/>
        <v>203622237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ФИНАНСОВИ АКТИВИ АД</v>
      </c>
      <c r="B208" s="598" t="str">
        <f t="shared" si="19"/>
        <v>203622237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-2650</v>
      </c>
    </row>
    <row r="209" spans="1:8">
      <c r="A209" s="598" t="str">
        <f t="shared" si="18"/>
        <v>ФИНАНСОВИ АКТИВИ АД</v>
      </c>
      <c r="B209" s="598" t="str">
        <f t="shared" si="19"/>
        <v>203622237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ФИНАНСОВИ АКТИВИ АД</v>
      </c>
      <c r="B210" s="598" t="str">
        <f t="shared" si="19"/>
        <v>203622237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ФИНАНСОВИ АКТИВИ АД</v>
      </c>
      <c r="B211" s="598" t="str">
        <f t="shared" si="19"/>
        <v>203622237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-8152</v>
      </c>
    </row>
    <row r="212" spans="1:8">
      <c r="A212" s="598" t="str">
        <f t="shared" si="18"/>
        <v>ФИНАНСОВИ АКТИВИ АД</v>
      </c>
      <c r="B212" s="598" t="str">
        <f t="shared" si="19"/>
        <v>203622237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606</v>
      </c>
    </row>
    <row r="213" spans="1:8">
      <c r="A213" s="598" t="str">
        <f t="shared" si="18"/>
        <v>ФИНАНСОВИ АКТИВИ АД</v>
      </c>
      <c r="B213" s="598" t="str">
        <f t="shared" si="19"/>
        <v>203622237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1816</v>
      </c>
    </row>
    <row r="214" spans="1:8">
      <c r="A214" s="598" t="str">
        <f t="shared" si="18"/>
        <v>ФИНАНСОВИ АКТИВИ АД</v>
      </c>
      <c r="B214" s="598" t="str">
        <f t="shared" si="19"/>
        <v>203622237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2422</v>
      </c>
    </row>
    <row r="215" spans="1:8">
      <c r="A215" s="598" t="str">
        <f t="shared" si="18"/>
        <v>ФИНАНСОВИ АКТИВИ АД</v>
      </c>
      <c r="B215" s="598" t="str">
        <f t="shared" si="19"/>
        <v>203622237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2422</v>
      </c>
    </row>
    <row r="216" spans="1:8">
      <c r="A216" s="598" t="str">
        <f t="shared" si="18"/>
        <v>ФИНАНСОВИ АКТИВИ АД</v>
      </c>
      <c r="B216" s="598" t="str">
        <f t="shared" si="19"/>
        <v>203622237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ФИНАНСОВИ АКТИВИ АД</v>
      </c>
      <c r="B218" s="598" t="str">
        <f t="shared" ref="B218:B281" si="22">pdeBulstat</f>
        <v>203622237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1100</v>
      </c>
    </row>
    <row r="219" spans="1:8">
      <c r="A219" s="598" t="str">
        <f t="shared" si="21"/>
        <v>ФИНАНСОВИ АКТИВИ АД</v>
      </c>
      <c r="B219" s="598" t="str">
        <f t="shared" si="22"/>
        <v>203622237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ФИНАНСОВИ АКТИВИ АД</v>
      </c>
      <c r="B220" s="598" t="str">
        <f t="shared" si="22"/>
        <v>203622237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ФИНАНСОВИ АКТИВИ АД</v>
      </c>
      <c r="B221" s="598" t="str">
        <f t="shared" si="22"/>
        <v>203622237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ФИНАНСОВИ АКТИВИ АД</v>
      </c>
      <c r="B222" s="598" t="str">
        <f t="shared" si="22"/>
        <v>203622237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1100</v>
      </c>
    </row>
    <row r="223" spans="1:8">
      <c r="A223" s="598" t="str">
        <f t="shared" si="21"/>
        <v>ФИНАНСОВИ АКТИВИ АД</v>
      </c>
      <c r="B223" s="598" t="str">
        <f t="shared" si="22"/>
        <v>203622237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ФИНАНСОВИ АКТИВИ АД</v>
      </c>
      <c r="B224" s="598" t="str">
        <f t="shared" si="22"/>
        <v>203622237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ФИНАНСОВИ АКТИВИ АД</v>
      </c>
      <c r="B225" s="598" t="str">
        <f t="shared" si="22"/>
        <v>203622237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ФИНАНСОВИ АКТИВИ АД</v>
      </c>
      <c r="B226" s="598" t="str">
        <f t="shared" si="22"/>
        <v>203622237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ФИНАНСОВИ АКТИВИ АД</v>
      </c>
      <c r="B227" s="598" t="str">
        <f t="shared" si="22"/>
        <v>203622237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ФИНАНСОВИ АКТИВИ АД</v>
      </c>
      <c r="B228" s="598" t="str">
        <f t="shared" si="22"/>
        <v>203622237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ФИНАНСОВИ АКТИВИ АД</v>
      </c>
      <c r="B229" s="598" t="str">
        <f t="shared" si="22"/>
        <v>203622237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ФИНАНСОВИ АКТИВИ АД</v>
      </c>
      <c r="B230" s="598" t="str">
        <f t="shared" si="22"/>
        <v>203622237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ФИНАНСОВИ АКТИВИ АД</v>
      </c>
      <c r="B231" s="598" t="str">
        <f t="shared" si="22"/>
        <v>203622237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ФИНАНСОВИ АКТИВИ АД</v>
      </c>
      <c r="B232" s="598" t="str">
        <f t="shared" si="22"/>
        <v>203622237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ФИНАНСОВИ АКТИВИ АД</v>
      </c>
      <c r="B233" s="598" t="str">
        <f t="shared" si="22"/>
        <v>203622237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ФИНАНСОВИ АКТИВИ АД</v>
      </c>
      <c r="B234" s="598" t="str">
        <f t="shared" si="22"/>
        <v>203622237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ФИНАНСОВИ АКТИВИ АД</v>
      </c>
      <c r="B235" s="598" t="str">
        <f t="shared" si="22"/>
        <v>203622237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ФИНАНСОВИ АКТИВИ АД</v>
      </c>
      <c r="B236" s="598" t="str">
        <f t="shared" si="22"/>
        <v>203622237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1100</v>
      </c>
    </row>
    <row r="237" spans="1:8">
      <c r="A237" s="598" t="str">
        <f t="shared" si="21"/>
        <v>ФИНАНСОВИ АКТИВИ АД</v>
      </c>
      <c r="B237" s="598" t="str">
        <f t="shared" si="22"/>
        <v>203622237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ФИНАНСОВИ АКТИВИ АД</v>
      </c>
      <c r="B238" s="598" t="str">
        <f t="shared" si="22"/>
        <v>203622237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ФИНАНСОВИ АКТИВИ АД</v>
      </c>
      <c r="B239" s="598" t="str">
        <f t="shared" si="22"/>
        <v>203622237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1100</v>
      </c>
    </row>
    <row r="240" spans="1:8">
      <c r="A240" s="598" t="str">
        <f t="shared" si="21"/>
        <v>ФИНАНСОВИ АКТИВИ АД</v>
      </c>
      <c r="B240" s="598" t="str">
        <f t="shared" si="22"/>
        <v>203622237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ФИНАНСОВИ АКТИВИ АД</v>
      </c>
      <c r="B241" s="598" t="str">
        <f t="shared" si="22"/>
        <v>203622237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ФИНАНСОВИ АКТИВИ АД</v>
      </c>
      <c r="B242" s="598" t="str">
        <f t="shared" si="22"/>
        <v>203622237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ФИНАНСОВИ АКТИВИ АД</v>
      </c>
      <c r="B243" s="598" t="str">
        <f t="shared" si="22"/>
        <v>203622237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ФИНАНСОВИ АКТИВИ АД</v>
      </c>
      <c r="B244" s="598" t="str">
        <f t="shared" si="22"/>
        <v>203622237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ФИНАНСОВИ АКТИВИ АД</v>
      </c>
      <c r="B245" s="598" t="str">
        <f t="shared" si="22"/>
        <v>203622237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ФИНАНСОВИ АКТИВИ АД</v>
      </c>
      <c r="B246" s="598" t="str">
        <f t="shared" si="22"/>
        <v>203622237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ФИНАНСОВИ АКТИВИ АД</v>
      </c>
      <c r="B247" s="598" t="str">
        <f t="shared" si="22"/>
        <v>203622237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ФИНАНСОВИ АКТИВИ АД</v>
      </c>
      <c r="B248" s="598" t="str">
        <f t="shared" si="22"/>
        <v>203622237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ФИНАНСОВИ АКТИВИ АД</v>
      </c>
      <c r="B249" s="598" t="str">
        <f t="shared" si="22"/>
        <v>203622237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ФИНАНСОВИ АКТИВИ АД</v>
      </c>
      <c r="B250" s="598" t="str">
        <f t="shared" si="22"/>
        <v>203622237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ФИНАНСОВИ АКТИВИ АД</v>
      </c>
      <c r="B251" s="598" t="str">
        <f t="shared" si="22"/>
        <v>203622237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ФИНАНСОВИ АКТИВИ АД</v>
      </c>
      <c r="B252" s="598" t="str">
        <f t="shared" si="22"/>
        <v>203622237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ФИНАНСОВИ АКТИВИ АД</v>
      </c>
      <c r="B253" s="598" t="str">
        <f t="shared" si="22"/>
        <v>203622237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ФИНАНСОВИ АКТИВИ АД</v>
      </c>
      <c r="B254" s="598" t="str">
        <f t="shared" si="22"/>
        <v>203622237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ФИНАНСОВИ АКТИВИ АД</v>
      </c>
      <c r="B255" s="598" t="str">
        <f t="shared" si="22"/>
        <v>203622237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ФИНАНСОВИ АКТИВИ АД</v>
      </c>
      <c r="B256" s="598" t="str">
        <f t="shared" si="22"/>
        <v>203622237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ФИНАНСОВИ АКТИВИ АД</v>
      </c>
      <c r="B257" s="598" t="str">
        <f t="shared" si="22"/>
        <v>203622237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ФИНАНСОВИ АКТИВИ АД</v>
      </c>
      <c r="B258" s="598" t="str">
        <f t="shared" si="22"/>
        <v>203622237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ФИНАНСОВИ АКТИВИ АД</v>
      </c>
      <c r="B259" s="598" t="str">
        <f t="shared" si="22"/>
        <v>203622237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ФИНАНСОВИ АКТИВИ АД</v>
      </c>
      <c r="B260" s="598" t="str">
        <f t="shared" si="22"/>
        <v>203622237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ФИНАНСОВИ АКТИВИ АД</v>
      </c>
      <c r="B261" s="598" t="str">
        <f t="shared" si="22"/>
        <v>203622237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ФИНАНСОВИ АКТИВИ АД</v>
      </c>
      <c r="B262" s="598" t="str">
        <f t="shared" si="22"/>
        <v>203622237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ФИНАНСОВИ АКТИВИ АД</v>
      </c>
      <c r="B263" s="598" t="str">
        <f t="shared" si="22"/>
        <v>203622237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ФИНАНСОВИ АКТИВИ АД</v>
      </c>
      <c r="B264" s="598" t="str">
        <f t="shared" si="22"/>
        <v>203622237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ФИНАНСОВИ АКТИВИ АД</v>
      </c>
      <c r="B265" s="598" t="str">
        <f t="shared" si="22"/>
        <v>203622237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ФИНАНСОВИ АКТИВИ АД</v>
      </c>
      <c r="B266" s="598" t="str">
        <f t="shared" si="22"/>
        <v>203622237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ФИНАНСОВИ АКТИВИ АД</v>
      </c>
      <c r="B267" s="598" t="str">
        <f t="shared" si="22"/>
        <v>203622237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ФИНАНСОВИ АКТИВИ АД</v>
      </c>
      <c r="B268" s="598" t="str">
        <f t="shared" si="22"/>
        <v>203622237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ФИНАНСОВИ АКТИВИ АД</v>
      </c>
      <c r="B269" s="598" t="str">
        <f t="shared" si="22"/>
        <v>203622237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ФИНАНСОВИ АКТИВИ АД</v>
      </c>
      <c r="B270" s="598" t="str">
        <f t="shared" si="22"/>
        <v>203622237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ФИНАНСОВИ АКТИВИ АД</v>
      </c>
      <c r="B271" s="598" t="str">
        <f t="shared" si="22"/>
        <v>203622237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ФИНАНСОВИ АКТИВИ АД</v>
      </c>
      <c r="B272" s="598" t="str">
        <f t="shared" si="22"/>
        <v>203622237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ФИНАНСОВИ АКТИВИ АД</v>
      </c>
      <c r="B273" s="598" t="str">
        <f t="shared" si="22"/>
        <v>203622237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ФИНАНСОВИ АКТИВИ АД</v>
      </c>
      <c r="B274" s="598" t="str">
        <f t="shared" si="22"/>
        <v>203622237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ФИНАНСОВИ АКТИВИ АД</v>
      </c>
      <c r="B275" s="598" t="str">
        <f t="shared" si="22"/>
        <v>203622237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ФИНАНСОВИ АКТИВИ АД</v>
      </c>
      <c r="B276" s="598" t="str">
        <f t="shared" si="22"/>
        <v>203622237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ФИНАНСОВИ АКТИВИ АД</v>
      </c>
      <c r="B277" s="598" t="str">
        <f t="shared" si="22"/>
        <v>203622237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ФИНАНСОВИ АКТИВИ АД</v>
      </c>
      <c r="B278" s="598" t="str">
        <f t="shared" si="22"/>
        <v>203622237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ФИНАНСОВИ АКТИВИ АД</v>
      </c>
      <c r="B279" s="598" t="str">
        <f t="shared" si="22"/>
        <v>203622237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ФИНАНСОВИ АКТИВИ АД</v>
      </c>
      <c r="B280" s="598" t="str">
        <f t="shared" si="22"/>
        <v>203622237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ФИНАНСОВИ АКТИВИ АД</v>
      </c>
      <c r="B281" s="598" t="str">
        <f t="shared" si="22"/>
        <v>203622237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ФИНАНСОВИ АКТИВИ АД</v>
      </c>
      <c r="B282" s="598" t="str">
        <f t="shared" ref="B282:B345" si="25">pdeBulstat</f>
        <v>203622237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ФИНАНСОВИ АКТИВИ АД</v>
      </c>
      <c r="B283" s="598" t="str">
        <f t="shared" si="25"/>
        <v>203622237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ФИНАНСОВИ АКТИВИ АД</v>
      </c>
      <c r="B284" s="598" t="str">
        <f t="shared" si="25"/>
        <v>203622237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ФИНАНСОВИ АКТИВИ АД</v>
      </c>
      <c r="B285" s="598" t="str">
        <f t="shared" si="25"/>
        <v>203622237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ФИНАНСОВИ АКТИВИ АД</v>
      </c>
      <c r="B286" s="598" t="str">
        <f t="shared" si="25"/>
        <v>203622237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ФИНАНСОВИ АКТИВИ АД</v>
      </c>
      <c r="B287" s="598" t="str">
        <f t="shared" si="25"/>
        <v>203622237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ФИНАНСОВИ АКТИВИ АД</v>
      </c>
      <c r="B288" s="598" t="str">
        <f t="shared" si="25"/>
        <v>203622237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ФИНАНСОВИ АКТИВИ АД</v>
      </c>
      <c r="B289" s="598" t="str">
        <f t="shared" si="25"/>
        <v>203622237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ФИНАНСОВИ АКТИВИ АД</v>
      </c>
      <c r="B290" s="598" t="str">
        <f t="shared" si="25"/>
        <v>203622237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ФИНАНСОВИ АКТИВИ АД</v>
      </c>
      <c r="B291" s="598" t="str">
        <f t="shared" si="25"/>
        <v>203622237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ФИНАНСОВИ АКТИВИ АД</v>
      </c>
      <c r="B292" s="598" t="str">
        <f t="shared" si="25"/>
        <v>203622237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ФИНАНСОВИ АКТИВИ АД</v>
      </c>
      <c r="B293" s="598" t="str">
        <f t="shared" si="25"/>
        <v>203622237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ФИНАНСОВИ АКТИВИ АД</v>
      </c>
      <c r="B294" s="598" t="str">
        <f t="shared" si="25"/>
        <v>203622237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ФИНАНСОВИ АКТИВИ АД</v>
      </c>
      <c r="B295" s="598" t="str">
        <f t="shared" si="25"/>
        <v>203622237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ФИНАНСОВИ АКТИВИ АД</v>
      </c>
      <c r="B296" s="598" t="str">
        <f t="shared" si="25"/>
        <v>203622237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ФИНАНСОВИ АКТИВИ АД</v>
      </c>
      <c r="B297" s="598" t="str">
        <f t="shared" si="25"/>
        <v>203622237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ФИНАНСОВИ АКТИВИ АД</v>
      </c>
      <c r="B298" s="598" t="str">
        <f t="shared" si="25"/>
        <v>203622237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ФИНАНСОВИ АКТИВИ АД</v>
      </c>
      <c r="B299" s="598" t="str">
        <f t="shared" si="25"/>
        <v>203622237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ФИНАНСОВИ АКТИВИ АД</v>
      </c>
      <c r="B300" s="598" t="str">
        <f t="shared" si="25"/>
        <v>203622237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ФИНАНСОВИ АКТИВИ АД</v>
      </c>
      <c r="B301" s="598" t="str">
        <f t="shared" si="25"/>
        <v>203622237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ФИНАНСОВИ АКТИВИ АД</v>
      </c>
      <c r="B302" s="598" t="str">
        <f t="shared" si="25"/>
        <v>203622237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ФИНАНСОВИ АКТИВИ АД</v>
      </c>
      <c r="B303" s="598" t="str">
        <f t="shared" si="25"/>
        <v>203622237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ФИНАНСОВИ АКТИВИ АД</v>
      </c>
      <c r="B304" s="598" t="str">
        <f t="shared" si="25"/>
        <v>203622237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ФИНАНСОВИ АКТИВИ АД</v>
      </c>
      <c r="B305" s="598" t="str">
        <f t="shared" si="25"/>
        <v>203622237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ФИНАНСОВИ АКТИВИ АД</v>
      </c>
      <c r="B306" s="598" t="str">
        <f t="shared" si="25"/>
        <v>203622237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ФИНАНСОВИ АКТИВИ АД</v>
      </c>
      <c r="B307" s="598" t="str">
        <f t="shared" si="25"/>
        <v>203622237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ФИНАНСОВИ АКТИВИ АД</v>
      </c>
      <c r="B308" s="598" t="str">
        <f t="shared" si="25"/>
        <v>203622237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ФИНАНСОВИ АКТИВИ АД</v>
      </c>
      <c r="B309" s="598" t="str">
        <f t="shared" si="25"/>
        <v>203622237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ФИНАНСОВИ АКТИВИ АД</v>
      </c>
      <c r="B310" s="598" t="str">
        <f t="shared" si="25"/>
        <v>203622237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ФИНАНСОВИ АКТИВИ АД</v>
      </c>
      <c r="B311" s="598" t="str">
        <f t="shared" si="25"/>
        <v>203622237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ФИНАНСОВИ АКТИВИ АД</v>
      </c>
      <c r="B312" s="598" t="str">
        <f t="shared" si="25"/>
        <v>203622237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ФИНАНСОВИ АКТИВИ АД</v>
      </c>
      <c r="B313" s="598" t="str">
        <f t="shared" si="25"/>
        <v>203622237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ФИНАНСОВИ АКТИВИ АД</v>
      </c>
      <c r="B314" s="598" t="str">
        <f t="shared" si="25"/>
        <v>203622237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ФИНАНСОВИ АКТИВИ АД</v>
      </c>
      <c r="B315" s="598" t="str">
        <f t="shared" si="25"/>
        <v>203622237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ФИНАНСОВИ АКТИВИ АД</v>
      </c>
      <c r="B316" s="598" t="str">
        <f t="shared" si="25"/>
        <v>203622237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ФИНАНСОВИ АКТИВИ АД</v>
      </c>
      <c r="B317" s="598" t="str">
        <f t="shared" si="25"/>
        <v>203622237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ФИНАНСОВИ АКТИВИ АД</v>
      </c>
      <c r="B318" s="598" t="str">
        <f t="shared" si="25"/>
        <v>203622237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ФИНАНСОВИ АКТИВИ АД</v>
      </c>
      <c r="B319" s="598" t="str">
        <f t="shared" si="25"/>
        <v>203622237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ФИНАНСОВИ АКТИВИ АД</v>
      </c>
      <c r="B320" s="598" t="str">
        <f t="shared" si="25"/>
        <v>203622237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ФИНАНСОВИ АКТИВИ АД</v>
      </c>
      <c r="B321" s="598" t="str">
        <f t="shared" si="25"/>
        <v>203622237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ФИНАНСОВИ АКТИВИ АД</v>
      </c>
      <c r="B322" s="598" t="str">
        <f t="shared" si="25"/>
        <v>203622237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ФИНАНСОВИ АКТИВИ АД</v>
      </c>
      <c r="B323" s="598" t="str">
        <f t="shared" si="25"/>
        <v>203622237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ФИНАНСОВИ АКТИВИ АД</v>
      </c>
      <c r="B324" s="598" t="str">
        <f t="shared" si="25"/>
        <v>203622237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ФИНАНСОВИ АКТИВИ АД</v>
      </c>
      <c r="B325" s="598" t="str">
        <f t="shared" si="25"/>
        <v>203622237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ФИНАНСОВИ АКТИВИ АД</v>
      </c>
      <c r="B326" s="598" t="str">
        <f t="shared" si="25"/>
        <v>203622237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ФИНАНСОВИ АКТИВИ АД</v>
      </c>
      <c r="B327" s="598" t="str">
        <f t="shared" si="25"/>
        <v>203622237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ФИНАНСОВИ АКТИВИ АД</v>
      </c>
      <c r="B328" s="598" t="str">
        <f t="shared" si="25"/>
        <v>203622237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110</v>
      </c>
    </row>
    <row r="329" spans="1:8">
      <c r="A329" s="598" t="str">
        <f t="shared" si="24"/>
        <v>ФИНАНСОВИ АКТИВИ АД</v>
      </c>
      <c r="B329" s="598" t="str">
        <f t="shared" si="25"/>
        <v>203622237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ФИНАНСОВИ АКТИВИ АД</v>
      </c>
      <c r="B330" s="598" t="str">
        <f t="shared" si="25"/>
        <v>203622237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ФИНАНСОВИ АКТИВИ АД</v>
      </c>
      <c r="B331" s="598" t="str">
        <f t="shared" si="25"/>
        <v>203622237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ФИНАНСОВИ АКТИВИ АД</v>
      </c>
      <c r="B332" s="598" t="str">
        <f t="shared" si="25"/>
        <v>203622237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110</v>
      </c>
    </row>
    <row r="333" spans="1:8">
      <c r="A333" s="598" t="str">
        <f t="shared" si="24"/>
        <v>ФИНАНСОВИ АКТИВИ АД</v>
      </c>
      <c r="B333" s="598" t="str">
        <f t="shared" si="25"/>
        <v>203622237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ФИНАНСОВИ АКТИВИ АД</v>
      </c>
      <c r="B334" s="598" t="str">
        <f t="shared" si="25"/>
        <v>203622237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ФИНАНСОВИ АКТИВИ АД</v>
      </c>
      <c r="B335" s="598" t="str">
        <f t="shared" si="25"/>
        <v>203622237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ФИНАНСОВИ АКТИВИ АД</v>
      </c>
      <c r="B336" s="598" t="str">
        <f t="shared" si="25"/>
        <v>203622237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ФИНАНСОВИ АКТИВИ АД</v>
      </c>
      <c r="B337" s="598" t="str">
        <f t="shared" si="25"/>
        <v>203622237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ФИНАНСОВИ АКТИВИ АД</v>
      </c>
      <c r="B338" s="598" t="str">
        <f t="shared" si="25"/>
        <v>203622237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ФИНАНСОВИ АКТИВИ АД</v>
      </c>
      <c r="B339" s="598" t="str">
        <f t="shared" si="25"/>
        <v>203622237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ФИНАНСОВИ АКТИВИ АД</v>
      </c>
      <c r="B340" s="598" t="str">
        <f t="shared" si="25"/>
        <v>203622237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ФИНАНСОВИ АКТИВИ АД</v>
      </c>
      <c r="B341" s="598" t="str">
        <f t="shared" si="25"/>
        <v>203622237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ФИНАНСОВИ АКТИВИ АД</v>
      </c>
      <c r="B342" s="598" t="str">
        <f t="shared" si="25"/>
        <v>203622237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ФИНАНСОВИ АКТИВИ АД</v>
      </c>
      <c r="B343" s="598" t="str">
        <f t="shared" si="25"/>
        <v>203622237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ФИНАНСОВИ АКТИВИ АД</v>
      </c>
      <c r="B344" s="598" t="str">
        <f t="shared" si="25"/>
        <v>203622237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ФИНАНСОВИ АКТИВИ АД</v>
      </c>
      <c r="B345" s="598" t="str">
        <f t="shared" si="25"/>
        <v>203622237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ФИНАНСОВИ АКТИВИ АД</v>
      </c>
      <c r="B346" s="598" t="str">
        <f t="shared" ref="B346:B409" si="28">pdeBulstat</f>
        <v>203622237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110</v>
      </c>
    </row>
    <row r="347" spans="1:8">
      <c r="A347" s="598" t="str">
        <f t="shared" si="27"/>
        <v>ФИНАНСОВИ АКТИВИ АД</v>
      </c>
      <c r="B347" s="598" t="str">
        <f t="shared" si="28"/>
        <v>203622237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ФИНАНСОВИ АКТИВИ АД</v>
      </c>
      <c r="B348" s="598" t="str">
        <f t="shared" si="28"/>
        <v>203622237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ФИНАНСОВИ АКТИВИ АД</v>
      </c>
      <c r="B349" s="598" t="str">
        <f t="shared" si="28"/>
        <v>203622237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110</v>
      </c>
    </row>
    <row r="350" spans="1:8">
      <c r="A350" s="598" t="str">
        <f t="shared" si="27"/>
        <v>ФИНАНСОВИ АКТИВИ АД</v>
      </c>
      <c r="B350" s="598" t="str">
        <f t="shared" si="28"/>
        <v>203622237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74186</v>
      </c>
    </row>
    <row r="351" spans="1:8">
      <c r="A351" s="598" t="str">
        <f t="shared" si="27"/>
        <v>ФИНАНСОВИ АКТИВИ АД</v>
      </c>
      <c r="B351" s="598" t="str">
        <f t="shared" si="28"/>
        <v>203622237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ФИНАНСОВИ АКТИВИ АД</v>
      </c>
      <c r="B352" s="598" t="str">
        <f t="shared" si="28"/>
        <v>203622237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ФИНАНСОВИ АКТИВИ АД</v>
      </c>
      <c r="B353" s="598" t="str">
        <f t="shared" si="28"/>
        <v>203622237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ФИНАНСОВИ АКТИВИ АД</v>
      </c>
      <c r="B354" s="598" t="str">
        <f t="shared" si="28"/>
        <v>203622237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74186</v>
      </c>
    </row>
    <row r="355" spans="1:8">
      <c r="A355" s="598" t="str">
        <f t="shared" si="27"/>
        <v>ФИНАНСОВИ АКТИВИ АД</v>
      </c>
      <c r="B355" s="598" t="str">
        <f t="shared" si="28"/>
        <v>203622237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585</v>
      </c>
    </row>
    <row r="356" spans="1:8">
      <c r="A356" s="598" t="str">
        <f t="shared" si="27"/>
        <v>ФИНАНСОВИ АКТИВИ АД</v>
      </c>
      <c r="B356" s="598" t="str">
        <f t="shared" si="28"/>
        <v>203622237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ФИНАНСОВИ АКТИВИ АД</v>
      </c>
      <c r="B357" s="598" t="str">
        <f t="shared" si="28"/>
        <v>203622237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ФИНАНСОВИ АКТИВИ АД</v>
      </c>
      <c r="B358" s="598" t="str">
        <f t="shared" si="28"/>
        <v>203622237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ФИНАНСОВИ АКТИВИ АД</v>
      </c>
      <c r="B359" s="598" t="str">
        <f t="shared" si="28"/>
        <v>203622237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ФИНАНСОВИ АКТИВИ АД</v>
      </c>
      <c r="B360" s="598" t="str">
        <f t="shared" si="28"/>
        <v>203622237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ФИНАНСОВИ АКТИВИ АД</v>
      </c>
      <c r="B361" s="598" t="str">
        <f t="shared" si="28"/>
        <v>203622237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ФИНАНСОВИ АКТИВИ АД</v>
      </c>
      <c r="B362" s="598" t="str">
        <f t="shared" si="28"/>
        <v>203622237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ФИНАНСОВИ АКТИВИ АД</v>
      </c>
      <c r="B363" s="598" t="str">
        <f t="shared" si="28"/>
        <v>203622237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ФИНАНСОВИ АКТИВИ АД</v>
      </c>
      <c r="B364" s="598" t="str">
        <f t="shared" si="28"/>
        <v>203622237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ФИНАНСОВИ АКТИВИ АД</v>
      </c>
      <c r="B365" s="598" t="str">
        <f t="shared" si="28"/>
        <v>203622237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ФИНАНСОВИ АКТИВИ АД</v>
      </c>
      <c r="B366" s="598" t="str">
        <f t="shared" si="28"/>
        <v>203622237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ФИНАНСОВИ АКТИВИ АД</v>
      </c>
      <c r="B367" s="598" t="str">
        <f t="shared" si="28"/>
        <v>203622237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ФИНАНСОВИ АКТИВИ АД</v>
      </c>
      <c r="B368" s="598" t="str">
        <f t="shared" si="28"/>
        <v>203622237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74771</v>
      </c>
    </row>
    <row r="369" spans="1:8">
      <c r="A369" s="598" t="str">
        <f t="shared" si="27"/>
        <v>ФИНАНСОВИ АКТИВИ АД</v>
      </c>
      <c r="B369" s="598" t="str">
        <f t="shared" si="28"/>
        <v>203622237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ФИНАНСОВИ АКТИВИ АД</v>
      </c>
      <c r="B370" s="598" t="str">
        <f t="shared" si="28"/>
        <v>203622237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ФИНАНСОВИ АКТИВИ АД</v>
      </c>
      <c r="B371" s="598" t="str">
        <f t="shared" si="28"/>
        <v>203622237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74771</v>
      </c>
    </row>
    <row r="372" spans="1:8">
      <c r="A372" s="598" t="str">
        <f t="shared" si="27"/>
        <v>ФИНАНСОВИ АКТИВИ АД</v>
      </c>
      <c r="B372" s="598" t="str">
        <f t="shared" si="28"/>
        <v>203622237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ФИНАНСОВИ АКТИВИ АД</v>
      </c>
      <c r="B373" s="598" t="str">
        <f t="shared" si="28"/>
        <v>203622237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ФИНАНСОВИ АКТИВИ АД</v>
      </c>
      <c r="B374" s="598" t="str">
        <f t="shared" si="28"/>
        <v>203622237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ФИНАНСОВИ АКТИВИ АД</v>
      </c>
      <c r="B375" s="598" t="str">
        <f t="shared" si="28"/>
        <v>203622237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ФИНАНСОВИ АКТИВИ АД</v>
      </c>
      <c r="B376" s="598" t="str">
        <f t="shared" si="28"/>
        <v>203622237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ФИНАНСОВИ АКТИВИ АД</v>
      </c>
      <c r="B377" s="598" t="str">
        <f t="shared" si="28"/>
        <v>203622237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ФИНАНСОВИ АКТИВИ АД</v>
      </c>
      <c r="B378" s="598" t="str">
        <f t="shared" si="28"/>
        <v>203622237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ФИНАНСОВИ АКТИВИ АД</v>
      </c>
      <c r="B379" s="598" t="str">
        <f t="shared" si="28"/>
        <v>203622237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ФИНАНСОВИ АКТИВИ АД</v>
      </c>
      <c r="B380" s="598" t="str">
        <f t="shared" si="28"/>
        <v>203622237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ФИНАНСОВИ АКТИВИ АД</v>
      </c>
      <c r="B381" s="598" t="str">
        <f t="shared" si="28"/>
        <v>203622237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ФИНАНСОВИ АКТИВИ АД</v>
      </c>
      <c r="B382" s="598" t="str">
        <f t="shared" si="28"/>
        <v>203622237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ФИНАНСОВИ АКТИВИ АД</v>
      </c>
      <c r="B383" s="598" t="str">
        <f t="shared" si="28"/>
        <v>203622237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ФИНАНСОВИ АКТИВИ АД</v>
      </c>
      <c r="B384" s="598" t="str">
        <f t="shared" si="28"/>
        <v>203622237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ФИНАНСОВИ АКТИВИ АД</v>
      </c>
      <c r="B385" s="598" t="str">
        <f t="shared" si="28"/>
        <v>203622237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ФИНАНСОВИ АКТИВИ АД</v>
      </c>
      <c r="B386" s="598" t="str">
        <f t="shared" si="28"/>
        <v>203622237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ФИНАНСОВИ АКТИВИ АД</v>
      </c>
      <c r="B387" s="598" t="str">
        <f t="shared" si="28"/>
        <v>203622237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ФИНАНСОВИ АКТИВИ АД</v>
      </c>
      <c r="B388" s="598" t="str">
        <f t="shared" si="28"/>
        <v>203622237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ФИНАНСОВИ АКТИВИ АД</v>
      </c>
      <c r="B389" s="598" t="str">
        <f t="shared" si="28"/>
        <v>203622237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ФИНАНСОВИ АКТИВИ АД</v>
      </c>
      <c r="B390" s="598" t="str">
        <f t="shared" si="28"/>
        <v>203622237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ФИНАНСОВИ АКТИВИ АД</v>
      </c>
      <c r="B391" s="598" t="str">
        <f t="shared" si="28"/>
        <v>203622237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ФИНАНСОВИ АКТИВИ АД</v>
      </c>
      <c r="B392" s="598" t="str">
        <f t="shared" si="28"/>
        <v>203622237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ФИНАНСОВИ АКТИВИ АД</v>
      </c>
      <c r="B393" s="598" t="str">
        <f t="shared" si="28"/>
        <v>203622237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ФИНАНСОВИ АКТИВИ АД</v>
      </c>
      <c r="B394" s="598" t="str">
        <f t="shared" si="28"/>
        <v>203622237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ФИНАНСОВИ АКТИВИ АД</v>
      </c>
      <c r="B395" s="598" t="str">
        <f t="shared" si="28"/>
        <v>203622237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ФИНАНСОВИ АКТИВИ АД</v>
      </c>
      <c r="B396" s="598" t="str">
        <f t="shared" si="28"/>
        <v>203622237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ФИНАНСОВИ АКТИВИ АД</v>
      </c>
      <c r="B397" s="598" t="str">
        <f t="shared" si="28"/>
        <v>203622237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ФИНАНСОВИ АКТИВИ АД</v>
      </c>
      <c r="B398" s="598" t="str">
        <f t="shared" si="28"/>
        <v>203622237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ФИНАНСОВИ АКТИВИ АД</v>
      </c>
      <c r="B399" s="598" t="str">
        <f t="shared" si="28"/>
        <v>203622237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ФИНАНСОВИ АКТИВИ АД</v>
      </c>
      <c r="B400" s="598" t="str">
        <f t="shared" si="28"/>
        <v>203622237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ФИНАНСОВИ АКТИВИ АД</v>
      </c>
      <c r="B401" s="598" t="str">
        <f t="shared" si="28"/>
        <v>203622237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ФИНАНСОВИ АКТИВИ АД</v>
      </c>
      <c r="B402" s="598" t="str">
        <f t="shared" si="28"/>
        <v>203622237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ФИНАНСОВИ АКТИВИ АД</v>
      </c>
      <c r="B403" s="598" t="str">
        <f t="shared" si="28"/>
        <v>203622237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ФИНАНСОВИ АКТИВИ АД</v>
      </c>
      <c r="B404" s="598" t="str">
        <f t="shared" si="28"/>
        <v>203622237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ФИНАНСОВИ АКТИВИ АД</v>
      </c>
      <c r="B405" s="598" t="str">
        <f t="shared" si="28"/>
        <v>203622237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ФИНАНСОВИ АКТИВИ АД</v>
      </c>
      <c r="B406" s="598" t="str">
        <f t="shared" si="28"/>
        <v>203622237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ФИНАНСОВИ АКТИВИ АД</v>
      </c>
      <c r="B407" s="598" t="str">
        <f t="shared" si="28"/>
        <v>203622237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ФИНАНСОВИ АКТИВИ АД</v>
      </c>
      <c r="B408" s="598" t="str">
        <f t="shared" si="28"/>
        <v>203622237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ФИНАНСОВИ АКТИВИ АД</v>
      </c>
      <c r="B409" s="598" t="str">
        <f t="shared" si="28"/>
        <v>203622237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ФИНАНСОВИ АКТИВИ АД</v>
      </c>
      <c r="B410" s="598" t="str">
        <f t="shared" ref="B410:B459" si="31">pdeBulstat</f>
        <v>203622237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ФИНАНСОВИ АКТИВИ АД</v>
      </c>
      <c r="B411" s="598" t="str">
        <f t="shared" si="31"/>
        <v>203622237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ФИНАНСОВИ АКТИВИ АД</v>
      </c>
      <c r="B412" s="598" t="str">
        <f t="shared" si="31"/>
        <v>203622237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ФИНАНСОВИ АКТИВИ АД</v>
      </c>
      <c r="B413" s="598" t="str">
        <f t="shared" si="31"/>
        <v>203622237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ФИНАНСОВИ АКТИВИ АД</v>
      </c>
      <c r="B414" s="598" t="str">
        <f t="shared" si="31"/>
        <v>203622237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ФИНАНСОВИ АКТИВИ АД</v>
      </c>
      <c r="B415" s="598" t="str">
        <f t="shared" si="31"/>
        <v>203622237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ФИНАНСОВИ АКТИВИ АД</v>
      </c>
      <c r="B416" s="598" t="str">
        <f t="shared" si="31"/>
        <v>203622237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75396</v>
      </c>
    </row>
    <row r="417" spans="1:8">
      <c r="A417" s="598" t="str">
        <f t="shared" si="30"/>
        <v>ФИНАНСОВИ АКТИВИ АД</v>
      </c>
      <c r="B417" s="598" t="str">
        <f t="shared" si="31"/>
        <v>203622237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ФИНАНСОВИ АКТИВИ АД</v>
      </c>
      <c r="B418" s="598" t="str">
        <f t="shared" si="31"/>
        <v>203622237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ФИНАНСОВИ АКТИВИ АД</v>
      </c>
      <c r="B419" s="598" t="str">
        <f t="shared" si="31"/>
        <v>203622237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ФИНАНСОВИ АКТИВИ АД</v>
      </c>
      <c r="B420" s="598" t="str">
        <f t="shared" si="31"/>
        <v>203622237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75396</v>
      </c>
    </row>
    <row r="421" spans="1:8">
      <c r="A421" s="598" t="str">
        <f t="shared" si="30"/>
        <v>ФИНАНСОВИ АКТИВИ АД</v>
      </c>
      <c r="B421" s="598" t="str">
        <f t="shared" si="31"/>
        <v>203622237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585</v>
      </c>
    </row>
    <row r="422" spans="1:8">
      <c r="A422" s="598" t="str">
        <f t="shared" si="30"/>
        <v>ФИНАНСОВИ АКТИВИ АД</v>
      </c>
      <c r="B422" s="598" t="str">
        <f t="shared" si="31"/>
        <v>203622237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ФИНАНСОВИ АКТИВИ АД</v>
      </c>
      <c r="B423" s="598" t="str">
        <f t="shared" si="31"/>
        <v>203622237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ФИНАНСОВИ АКТИВИ АД</v>
      </c>
      <c r="B424" s="598" t="str">
        <f t="shared" si="31"/>
        <v>203622237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ФИНАНСОВИ АКТИВИ АД</v>
      </c>
      <c r="B425" s="598" t="str">
        <f t="shared" si="31"/>
        <v>203622237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ФИНАНСОВИ АКТИВИ АД</v>
      </c>
      <c r="B426" s="598" t="str">
        <f t="shared" si="31"/>
        <v>203622237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ФИНАНСОВИ АКТИВИ АД</v>
      </c>
      <c r="B427" s="598" t="str">
        <f t="shared" si="31"/>
        <v>203622237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ФИНАНСОВИ АКТИВИ АД</v>
      </c>
      <c r="B428" s="598" t="str">
        <f t="shared" si="31"/>
        <v>203622237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ФИНАНСОВИ АКТИВИ АД</v>
      </c>
      <c r="B429" s="598" t="str">
        <f t="shared" si="31"/>
        <v>203622237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ФИНАНСОВИ АКТИВИ АД</v>
      </c>
      <c r="B430" s="598" t="str">
        <f t="shared" si="31"/>
        <v>203622237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ФИНАНСОВИ АКТИВИ АД</v>
      </c>
      <c r="B431" s="598" t="str">
        <f t="shared" si="31"/>
        <v>203622237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ФИНАНСОВИ АКТИВИ АД</v>
      </c>
      <c r="B432" s="598" t="str">
        <f t="shared" si="31"/>
        <v>203622237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ФИНАНСОВИ АКТИВИ АД</v>
      </c>
      <c r="B433" s="598" t="str">
        <f t="shared" si="31"/>
        <v>203622237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ФИНАНСОВИ АКТИВИ АД</v>
      </c>
      <c r="B434" s="598" t="str">
        <f t="shared" si="31"/>
        <v>203622237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75981</v>
      </c>
    </row>
    <row r="435" spans="1:8">
      <c r="A435" s="598" t="str">
        <f t="shared" si="30"/>
        <v>ФИНАНСОВИ АКТИВИ АД</v>
      </c>
      <c r="B435" s="598" t="str">
        <f t="shared" si="31"/>
        <v>203622237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ФИНАНСОВИ АКТИВИ АД</v>
      </c>
      <c r="B436" s="598" t="str">
        <f t="shared" si="31"/>
        <v>203622237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ФИНАНСОВИ АКТИВИ АД</v>
      </c>
      <c r="B437" s="598" t="str">
        <f t="shared" si="31"/>
        <v>203622237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75981</v>
      </c>
    </row>
    <row r="438" spans="1:8">
      <c r="A438" s="598" t="str">
        <f t="shared" si="30"/>
        <v>ФИНАНСОВИ АКТИВИ АД</v>
      </c>
      <c r="B438" s="598" t="str">
        <f t="shared" si="31"/>
        <v>203622237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ФИНАНСОВИ АКТИВИ АД</v>
      </c>
      <c r="B439" s="598" t="str">
        <f t="shared" si="31"/>
        <v>203622237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ФИНАНСОВИ АКТИВИ АД</v>
      </c>
      <c r="B440" s="598" t="str">
        <f t="shared" si="31"/>
        <v>203622237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ФИНАНСОВИ АКТИВИ АД</v>
      </c>
      <c r="B441" s="598" t="str">
        <f t="shared" si="31"/>
        <v>203622237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ФИНАНСОВИ АКТИВИ АД</v>
      </c>
      <c r="B442" s="598" t="str">
        <f t="shared" si="31"/>
        <v>203622237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ФИНАНСОВИ АКТИВИ АД</v>
      </c>
      <c r="B443" s="598" t="str">
        <f t="shared" si="31"/>
        <v>203622237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ФИНАНСОВИ АКТИВИ АД</v>
      </c>
      <c r="B444" s="598" t="str">
        <f t="shared" si="31"/>
        <v>203622237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ФИНАНСОВИ АКТИВИ АД</v>
      </c>
      <c r="B445" s="598" t="str">
        <f t="shared" si="31"/>
        <v>203622237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ФИНАНСОВИ АКТИВИ АД</v>
      </c>
      <c r="B446" s="598" t="str">
        <f t="shared" si="31"/>
        <v>203622237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ФИНАНСОВИ АКТИВИ АД</v>
      </c>
      <c r="B447" s="598" t="str">
        <f t="shared" si="31"/>
        <v>203622237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ФИНАНСОВИ АКТИВИ АД</v>
      </c>
      <c r="B448" s="598" t="str">
        <f t="shared" si="31"/>
        <v>203622237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ФИНАНСОВИ АКТИВИ АД</v>
      </c>
      <c r="B449" s="598" t="str">
        <f t="shared" si="31"/>
        <v>203622237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ФИНАНСОВИ АКТИВИ АД</v>
      </c>
      <c r="B450" s="598" t="str">
        <f t="shared" si="31"/>
        <v>203622237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ФИНАНСОВИ АКТИВИ АД</v>
      </c>
      <c r="B451" s="598" t="str">
        <f t="shared" si="31"/>
        <v>203622237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ФИНАНСОВИ АКТИВИ АД</v>
      </c>
      <c r="B452" s="598" t="str">
        <f t="shared" si="31"/>
        <v>203622237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ФИНАНСОВИ АКТИВИ АД</v>
      </c>
      <c r="B453" s="598" t="str">
        <f t="shared" si="31"/>
        <v>203622237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ФИНАНСОВИ АКТИВИ АД</v>
      </c>
      <c r="B454" s="598" t="str">
        <f t="shared" si="31"/>
        <v>203622237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ФИНАНСОВИ АКТИВИ АД</v>
      </c>
      <c r="B455" s="598" t="str">
        <f t="shared" si="31"/>
        <v>203622237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ФИНАНСОВИ АКТИВИ АД</v>
      </c>
      <c r="B456" s="598" t="str">
        <f t="shared" si="31"/>
        <v>203622237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ФИНАНСОВИ АКТИВИ АД</v>
      </c>
      <c r="B457" s="598" t="str">
        <f t="shared" si="31"/>
        <v>203622237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ФИНАНСОВИ АКТИВИ АД</v>
      </c>
      <c r="B458" s="598" t="str">
        <f t="shared" si="31"/>
        <v>203622237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ФИНАНСОВИ АКТИВИ АД</v>
      </c>
      <c r="B459" s="598" t="str">
        <f t="shared" si="31"/>
        <v>203622237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ФИНАНСОВИ АКТИВИ АД</v>
      </c>
      <c r="B461" s="598" t="str">
        <f t="shared" ref="B461:B524" si="34">pdeBulstat</f>
        <v>203622237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ФИНАНСОВИ АКТИВИ АД</v>
      </c>
      <c r="B462" s="598" t="str">
        <f t="shared" si="34"/>
        <v>203622237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1119</v>
      </c>
    </row>
    <row r="463" spans="1:8">
      <c r="A463" s="598" t="str">
        <f t="shared" si="33"/>
        <v>ФИНАНСОВИ АКТИВИ АД</v>
      </c>
      <c r="B463" s="598" t="str">
        <f t="shared" si="34"/>
        <v>203622237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ФИНАНСОВИ АКТИВИ АД</v>
      </c>
      <c r="B464" s="598" t="str">
        <f t="shared" si="34"/>
        <v>203622237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6040</v>
      </c>
    </row>
    <row r="465" spans="1:8">
      <c r="A465" s="598" t="str">
        <f t="shared" si="33"/>
        <v>ФИНАНСОВИ АКТИВИ АД</v>
      </c>
      <c r="B465" s="598" t="str">
        <f t="shared" si="34"/>
        <v>203622237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ФИНАНСОВИ АКТИВИ АД</v>
      </c>
      <c r="B466" s="598" t="str">
        <f t="shared" si="34"/>
        <v>203622237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ФИНАНСОВИ АКТИВИ АД</v>
      </c>
      <c r="B467" s="598" t="str">
        <f t="shared" si="34"/>
        <v>203622237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ФИНАНСОВИ АКТИВИ АД</v>
      </c>
      <c r="B468" s="598" t="str">
        <f t="shared" si="34"/>
        <v>203622237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ФИНАНСОВИ АКТИВИ АД</v>
      </c>
      <c r="B469" s="598" t="str">
        <f t="shared" si="34"/>
        <v>203622237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7159</v>
      </c>
    </row>
    <row r="470" spans="1:8">
      <c r="A470" s="598" t="str">
        <f t="shared" si="33"/>
        <v>ФИНАНСОВИ АКТИВИ АД</v>
      </c>
      <c r="B470" s="598" t="str">
        <f t="shared" si="34"/>
        <v>203622237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62738</v>
      </c>
    </row>
    <row r="471" spans="1:8">
      <c r="A471" s="598" t="str">
        <f t="shared" si="33"/>
        <v>ФИНАНСОВИ АКТИВИ АД</v>
      </c>
      <c r="B471" s="598" t="str">
        <f t="shared" si="34"/>
        <v>203622237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ФИНАНСОВИ АКТИВИ АД</v>
      </c>
      <c r="B472" s="598" t="str">
        <f t="shared" si="34"/>
        <v>203622237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ФИНАНСОВИ АКТИВИ АД</v>
      </c>
      <c r="B473" s="598" t="str">
        <f t="shared" si="34"/>
        <v>203622237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ФИНАНСОВИ АКТИВИ АД</v>
      </c>
      <c r="B474" s="598" t="str">
        <f t="shared" si="34"/>
        <v>203622237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ФИНАНСОВИ АКТИВИ АД</v>
      </c>
      <c r="B475" s="598" t="str">
        <f t="shared" si="34"/>
        <v>203622237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ФИНАНСОВИ АКТИВИ АД</v>
      </c>
      <c r="B476" s="598" t="str">
        <f t="shared" si="34"/>
        <v>203622237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ФИНАНСОВИ АКТИВИ АД</v>
      </c>
      <c r="B477" s="598" t="str">
        <f t="shared" si="34"/>
        <v>203622237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ФИНАНСОВИ АКТИВИ АД</v>
      </c>
      <c r="B478" s="598" t="str">
        <f t="shared" si="34"/>
        <v>203622237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ФИНАНСОВИ АКТИВИ АД</v>
      </c>
      <c r="B479" s="598" t="str">
        <f t="shared" si="34"/>
        <v>203622237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ФИНАНСОВИ АКТИВИ АД</v>
      </c>
      <c r="B480" s="598" t="str">
        <f t="shared" si="34"/>
        <v>203622237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ФИНАНСОВИ АКТИВИ АД</v>
      </c>
      <c r="B481" s="598" t="str">
        <f t="shared" si="34"/>
        <v>203622237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ФИНАНСОВИ АКТИВИ АД</v>
      </c>
      <c r="B482" s="598" t="str">
        <f t="shared" si="34"/>
        <v>203622237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ФИНАНСОВИ АКТИВИ АД</v>
      </c>
      <c r="B483" s="598" t="str">
        <f t="shared" si="34"/>
        <v>203622237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ФИНАНСОВИ АКТИВИ АД</v>
      </c>
      <c r="B484" s="598" t="str">
        <f t="shared" si="34"/>
        <v>203622237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ФИНАНСОВИ АКТИВИ АД</v>
      </c>
      <c r="B485" s="598" t="str">
        <f t="shared" si="34"/>
        <v>203622237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ФИНАНСОВИ АКТИВИ АД</v>
      </c>
      <c r="B486" s="598" t="str">
        <f t="shared" si="34"/>
        <v>203622237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ФИНАНСОВИ АКТИВИ АД</v>
      </c>
      <c r="B487" s="598" t="str">
        <f t="shared" si="34"/>
        <v>203622237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ФИНАНСОВИ АКТИВИ АД</v>
      </c>
      <c r="B488" s="598" t="str">
        <f t="shared" si="34"/>
        <v>203622237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ФИНАНСОВИ АКТИВИ АД</v>
      </c>
      <c r="B489" s="598" t="str">
        <f t="shared" si="34"/>
        <v>203622237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ФИНАНСОВИ АКТИВИ АД</v>
      </c>
      <c r="B490" s="598" t="str">
        <f t="shared" si="34"/>
        <v>203622237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69897</v>
      </c>
    </row>
    <row r="491" spans="1:8">
      <c r="A491" s="598" t="str">
        <f t="shared" si="33"/>
        <v>ФИНАНСОВИ АКТИВИ АД</v>
      </c>
      <c r="B491" s="598" t="str">
        <f t="shared" si="34"/>
        <v>203622237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ФИНАНСОВИ АКТИВИ АД</v>
      </c>
      <c r="B492" s="598" t="str">
        <f t="shared" si="34"/>
        <v>203622237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35</v>
      </c>
    </row>
    <row r="493" spans="1:8">
      <c r="A493" s="598" t="str">
        <f t="shared" si="33"/>
        <v>ФИНАНСОВИ АКТИВИ АД</v>
      </c>
      <c r="B493" s="598" t="str">
        <f t="shared" si="34"/>
        <v>203622237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ФИНАНСОВИ АКТИВИ АД</v>
      </c>
      <c r="B494" s="598" t="str">
        <f t="shared" si="34"/>
        <v>203622237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494</v>
      </c>
    </row>
    <row r="495" spans="1:8">
      <c r="A495" s="598" t="str">
        <f t="shared" si="33"/>
        <v>ФИНАНСОВИ АКТИВИ АД</v>
      </c>
      <c r="B495" s="598" t="str">
        <f t="shared" si="34"/>
        <v>203622237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ФИНАНСОВИ АКТИВИ АД</v>
      </c>
      <c r="B496" s="598" t="str">
        <f t="shared" si="34"/>
        <v>203622237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ФИНАНСОВИ АКТИВИ АД</v>
      </c>
      <c r="B497" s="598" t="str">
        <f t="shared" si="34"/>
        <v>203622237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ФИНАНСОВИ АКТИВИ АД</v>
      </c>
      <c r="B498" s="598" t="str">
        <f t="shared" si="34"/>
        <v>203622237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ФИНАНСОВИ АКТИВИ АД</v>
      </c>
      <c r="B499" s="598" t="str">
        <f t="shared" si="34"/>
        <v>203622237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529</v>
      </c>
    </row>
    <row r="500" spans="1:8">
      <c r="A500" s="598" t="str">
        <f t="shared" si="33"/>
        <v>ФИНАНСОВИ АКТИВИ АД</v>
      </c>
      <c r="B500" s="598" t="str">
        <f t="shared" si="34"/>
        <v>203622237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3</v>
      </c>
    </row>
    <row r="501" spans="1:8">
      <c r="A501" s="598" t="str">
        <f t="shared" si="33"/>
        <v>ФИНАНСОВИ АКТИВИ АД</v>
      </c>
      <c r="B501" s="598" t="str">
        <f t="shared" si="34"/>
        <v>203622237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ФИНАНСОВИ АКТИВИ АД</v>
      </c>
      <c r="B502" s="598" t="str">
        <f t="shared" si="34"/>
        <v>203622237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ФИНАНСОВИ АКТИВИ АД</v>
      </c>
      <c r="B503" s="598" t="str">
        <f t="shared" si="34"/>
        <v>203622237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ФИНАНСОВИ АКТИВИ АД</v>
      </c>
      <c r="B504" s="598" t="str">
        <f t="shared" si="34"/>
        <v>203622237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ФИНАНСОВИ АКТИВИ АД</v>
      </c>
      <c r="B505" s="598" t="str">
        <f t="shared" si="34"/>
        <v>203622237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ФИНАНСОВИ АКТИВИ АД</v>
      </c>
      <c r="B506" s="598" t="str">
        <f t="shared" si="34"/>
        <v>203622237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ФИНАНСОВИ АКТИВИ АД</v>
      </c>
      <c r="B507" s="598" t="str">
        <f t="shared" si="34"/>
        <v>203622237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ФИНАНСОВИ АКТИВИ АД</v>
      </c>
      <c r="B508" s="598" t="str">
        <f t="shared" si="34"/>
        <v>203622237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ФИНАНСОВИ АКТИВИ АД</v>
      </c>
      <c r="B509" s="598" t="str">
        <f t="shared" si="34"/>
        <v>203622237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ФИНАНСОВИ АКТИВИ АД</v>
      </c>
      <c r="B510" s="598" t="str">
        <f t="shared" si="34"/>
        <v>203622237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ФИНАНСОВИ АКТИВИ АД</v>
      </c>
      <c r="B511" s="598" t="str">
        <f t="shared" si="34"/>
        <v>203622237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ФИНАНСОВИ АКТИВИ АД</v>
      </c>
      <c r="B512" s="598" t="str">
        <f t="shared" si="34"/>
        <v>203622237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ФИНАНСОВИ АКТИВИ АД</v>
      </c>
      <c r="B513" s="598" t="str">
        <f t="shared" si="34"/>
        <v>203622237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ФИНАНСОВИ АКТИВИ АД</v>
      </c>
      <c r="B514" s="598" t="str">
        <f t="shared" si="34"/>
        <v>203622237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ФИНАНСОВИ АКТИВИ АД</v>
      </c>
      <c r="B515" s="598" t="str">
        <f t="shared" si="34"/>
        <v>203622237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ФИНАНСОВИ АКТИВИ АД</v>
      </c>
      <c r="B516" s="598" t="str">
        <f t="shared" si="34"/>
        <v>203622237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ФИНАНСОВИ АКТИВИ АД</v>
      </c>
      <c r="B517" s="598" t="str">
        <f t="shared" si="34"/>
        <v>203622237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ФИНАНСОВИ АКТИВИ АД</v>
      </c>
      <c r="B518" s="598" t="str">
        <f t="shared" si="34"/>
        <v>203622237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ФИНАНСОВИ АКТИВИ АД</v>
      </c>
      <c r="B519" s="598" t="str">
        <f t="shared" si="34"/>
        <v>203622237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ФИНАНСОВИ АКТИВИ АД</v>
      </c>
      <c r="B520" s="598" t="str">
        <f t="shared" si="34"/>
        <v>203622237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532</v>
      </c>
    </row>
    <row r="521" spans="1:8">
      <c r="A521" s="598" t="str">
        <f t="shared" si="33"/>
        <v>ФИНАНСОВИ АКТИВИ АД</v>
      </c>
      <c r="B521" s="598" t="str">
        <f t="shared" si="34"/>
        <v>203622237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ФИНАНСОВИ АКТИВИ АД</v>
      </c>
      <c r="B522" s="598" t="str">
        <f t="shared" si="34"/>
        <v>203622237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ФИНАНСОВИ АКТИВИ АД</v>
      </c>
      <c r="B523" s="598" t="str">
        <f t="shared" si="34"/>
        <v>203622237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ФИНАНСОВИ АКТИВИ АД</v>
      </c>
      <c r="B524" s="598" t="str">
        <f t="shared" si="34"/>
        <v>203622237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ФИНАНСОВИ АКТИВИ АД</v>
      </c>
      <c r="B525" s="598" t="str">
        <f t="shared" ref="B525:B588" si="37">pdeBulstat</f>
        <v>203622237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ФИНАНСОВИ АКТИВИ АД</v>
      </c>
      <c r="B526" s="598" t="str">
        <f t="shared" si="37"/>
        <v>203622237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ФИНАНСОВИ АКТИВИ АД</v>
      </c>
      <c r="B527" s="598" t="str">
        <f t="shared" si="37"/>
        <v>203622237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ФИНАНСОВИ АКТИВИ АД</v>
      </c>
      <c r="B528" s="598" t="str">
        <f t="shared" si="37"/>
        <v>203622237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ФИНАНСОВИ АКТИВИ АД</v>
      </c>
      <c r="B529" s="598" t="str">
        <f t="shared" si="37"/>
        <v>203622237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ФИНАНСОВИ АКТИВИ АД</v>
      </c>
      <c r="B530" s="598" t="str">
        <f t="shared" si="37"/>
        <v>203622237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ФИНАНСОВИ АКТИВИ АД</v>
      </c>
      <c r="B531" s="598" t="str">
        <f t="shared" si="37"/>
        <v>203622237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ФИНАНСОВИ АКТИВИ АД</v>
      </c>
      <c r="B532" s="598" t="str">
        <f t="shared" si="37"/>
        <v>203622237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ФИНАНСОВИ АКТИВИ АД</v>
      </c>
      <c r="B533" s="598" t="str">
        <f t="shared" si="37"/>
        <v>203622237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ФИНАНСОВИ АКТИВИ АД</v>
      </c>
      <c r="B534" s="598" t="str">
        <f t="shared" si="37"/>
        <v>203622237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ФИНАНСОВИ АКТИВИ АД</v>
      </c>
      <c r="B535" s="598" t="str">
        <f t="shared" si="37"/>
        <v>203622237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ФИНАНСОВИ АКТИВИ АД</v>
      </c>
      <c r="B536" s="598" t="str">
        <f t="shared" si="37"/>
        <v>203622237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ФИНАНСОВИ АКТИВИ АД</v>
      </c>
      <c r="B537" s="598" t="str">
        <f t="shared" si="37"/>
        <v>203622237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ФИНАНСОВИ АКТИВИ АД</v>
      </c>
      <c r="B538" s="598" t="str">
        <f t="shared" si="37"/>
        <v>203622237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ФИНАНСОВИ АКТИВИ АД</v>
      </c>
      <c r="B539" s="598" t="str">
        <f t="shared" si="37"/>
        <v>203622237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ФИНАНСОВИ АКТИВИ АД</v>
      </c>
      <c r="B540" s="598" t="str">
        <f t="shared" si="37"/>
        <v>203622237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ФИНАНСОВИ АКТИВИ АД</v>
      </c>
      <c r="B541" s="598" t="str">
        <f t="shared" si="37"/>
        <v>203622237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ФИНАНСОВИ АКТИВИ АД</v>
      </c>
      <c r="B542" s="598" t="str">
        <f t="shared" si="37"/>
        <v>203622237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ФИНАНСОВИ АКТИВИ АД</v>
      </c>
      <c r="B543" s="598" t="str">
        <f t="shared" si="37"/>
        <v>203622237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ФИНАНСОВИ АКТИВИ АД</v>
      </c>
      <c r="B544" s="598" t="str">
        <f t="shared" si="37"/>
        <v>203622237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ФИНАНСОВИ АКТИВИ АД</v>
      </c>
      <c r="B545" s="598" t="str">
        <f t="shared" si="37"/>
        <v>203622237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ФИНАНСОВИ АКТИВИ АД</v>
      </c>
      <c r="B546" s="598" t="str">
        <f t="shared" si="37"/>
        <v>203622237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ФИНАНСОВИ АКТИВИ АД</v>
      </c>
      <c r="B547" s="598" t="str">
        <f t="shared" si="37"/>
        <v>203622237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ФИНАНСОВИ АКТИВИ АД</v>
      </c>
      <c r="B548" s="598" t="str">
        <f t="shared" si="37"/>
        <v>203622237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ФИНАНСОВИ АКТИВИ АД</v>
      </c>
      <c r="B549" s="598" t="str">
        <f t="shared" si="37"/>
        <v>203622237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ФИНАНСОВИ АКТИВИ АД</v>
      </c>
      <c r="B550" s="598" t="str">
        <f t="shared" si="37"/>
        <v>203622237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ФИНАНСОВИ АКТИВИ АД</v>
      </c>
      <c r="B551" s="598" t="str">
        <f t="shared" si="37"/>
        <v>203622237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ФИНАНСОВИ АКТИВИ АД</v>
      </c>
      <c r="B552" s="598" t="str">
        <f t="shared" si="37"/>
        <v>203622237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1154</v>
      </c>
    </row>
    <row r="553" spans="1:8">
      <c r="A553" s="598" t="str">
        <f t="shared" si="36"/>
        <v>ФИНАНСОВИ АКТИВИ АД</v>
      </c>
      <c r="B553" s="598" t="str">
        <f t="shared" si="37"/>
        <v>203622237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ФИНАНСОВИ АКТИВИ АД</v>
      </c>
      <c r="B554" s="598" t="str">
        <f t="shared" si="37"/>
        <v>203622237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6534</v>
      </c>
    </row>
    <row r="555" spans="1:8">
      <c r="A555" s="598" t="str">
        <f t="shared" si="36"/>
        <v>ФИНАНСОВИ АКТИВИ АД</v>
      </c>
      <c r="B555" s="598" t="str">
        <f t="shared" si="37"/>
        <v>203622237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ФИНАНСОВИ АКТИВИ АД</v>
      </c>
      <c r="B556" s="598" t="str">
        <f t="shared" si="37"/>
        <v>203622237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ФИНАНСОВИ АКТИВИ АД</v>
      </c>
      <c r="B557" s="598" t="str">
        <f t="shared" si="37"/>
        <v>203622237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ФИНАНСОВИ АКТИВИ АД</v>
      </c>
      <c r="B558" s="598" t="str">
        <f t="shared" si="37"/>
        <v>203622237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ФИНАНСОВИ АКТИВИ АД</v>
      </c>
      <c r="B559" s="598" t="str">
        <f t="shared" si="37"/>
        <v>203622237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7688</v>
      </c>
    </row>
    <row r="560" spans="1:8">
      <c r="A560" s="598" t="str">
        <f t="shared" si="36"/>
        <v>ФИНАНСОВИ АКТИВИ АД</v>
      </c>
      <c r="B560" s="598" t="str">
        <f t="shared" si="37"/>
        <v>203622237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62741</v>
      </c>
    </row>
    <row r="561" spans="1:8">
      <c r="A561" s="598" t="str">
        <f t="shared" si="36"/>
        <v>ФИНАНСОВИ АКТИВИ АД</v>
      </c>
      <c r="B561" s="598" t="str">
        <f t="shared" si="37"/>
        <v>203622237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ФИНАНСОВИ АКТИВИ АД</v>
      </c>
      <c r="B562" s="598" t="str">
        <f t="shared" si="37"/>
        <v>203622237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ФИНАНСОВИ АКТИВИ АД</v>
      </c>
      <c r="B563" s="598" t="str">
        <f t="shared" si="37"/>
        <v>203622237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ФИНАНСОВИ АКТИВИ АД</v>
      </c>
      <c r="B564" s="598" t="str">
        <f t="shared" si="37"/>
        <v>203622237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ФИНАНСОВИ АКТИВИ АД</v>
      </c>
      <c r="B565" s="598" t="str">
        <f t="shared" si="37"/>
        <v>203622237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ФИНАНСОВИ АКТИВИ АД</v>
      </c>
      <c r="B566" s="598" t="str">
        <f t="shared" si="37"/>
        <v>203622237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ФИНАНСОВИ АКТИВИ АД</v>
      </c>
      <c r="B567" s="598" t="str">
        <f t="shared" si="37"/>
        <v>203622237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ФИНАНСОВИ АКТИВИ АД</v>
      </c>
      <c r="B568" s="598" t="str">
        <f t="shared" si="37"/>
        <v>203622237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ФИНАНСОВИ АКТИВИ АД</v>
      </c>
      <c r="B569" s="598" t="str">
        <f t="shared" si="37"/>
        <v>203622237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ФИНАНСОВИ АКТИВИ АД</v>
      </c>
      <c r="B570" s="598" t="str">
        <f t="shared" si="37"/>
        <v>203622237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ФИНАНСОВИ АКТИВИ АД</v>
      </c>
      <c r="B571" s="598" t="str">
        <f t="shared" si="37"/>
        <v>203622237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ФИНАНСОВИ АКТИВИ АД</v>
      </c>
      <c r="B572" s="598" t="str">
        <f t="shared" si="37"/>
        <v>203622237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ФИНАНСОВИ АКТИВИ АД</v>
      </c>
      <c r="B573" s="598" t="str">
        <f t="shared" si="37"/>
        <v>203622237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ФИНАНСОВИ АКТИВИ АД</v>
      </c>
      <c r="B574" s="598" t="str">
        <f t="shared" si="37"/>
        <v>203622237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ФИНАНСОВИ АКТИВИ АД</v>
      </c>
      <c r="B575" s="598" t="str">
        <f t="shared" si="37"/>
        <v>203622237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ФИНАНСОВИ АКТИВИ АД</v>
      </c>
      <c r="B576" s="598" t="str">
        <f t="shared" si="37"/>
        <v>203622237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ФИНАНСОВИ АКТИВИ АД</v>
      </c>
      <c r="B577" s="598" t="str">
        <f t="shared" si="37"/>
        <v>203622237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ФИНАНСОВИ АКТИВИ АД</v>
      </c>
      <c r="B578" s="598" t="str">
        <f t="shared" si="37"/>
        <v>203622237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ФИНАНСОВИ АКТИВИ АД</v>
      </c>
      <c r="B579" s="598" t="str">
        <f t="shared" si="37"/>
        <v>203622237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ФИНАНСОВИ АКТИВИ АД</v>
      </c>
      <c r="B580" s="598" t="str">
        <f t="shared" si="37"/>
        <v>203622237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70429</v>
      </c>
    </row>
    <row r="581" spans="1:8">
      <c r="A581" s="598" t="str">
        <f t="shared" si="36"/>
        <v>ФИНАНСОВИ АКТИВИ АД</v>
      </c>
      <c r="B581" s="598" t="str">
        <f t="shared" si="37"/>
        <v>203622237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ФИНАНСОВИ АКТИВИ АД</v>
      </c>
      <c r="B582" s="598" t="str">
        <f t="shared" si="37"/>
        <v>203622237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ФИНАНСОВИ АКТИВИ АД</v>
      </c>
      <c r="B583" s="598" t="str">
        <f t="shared" si="37"/>
        <v>203622237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ФИНАНСОВИ АКТИВИ АД</v>
      </c>
      <c r="B584" s="598" t="str">
        <f t="shared" si="37"/>
        <v>203622237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ФИНАНСОВИ АКТИВИ АД</v>
      </c>
      <c r="B585" s="598" t="str">
        <f t="shared" si="37"/>
        <v>203622237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ФИНАНСОВИ АКТИВИ АД</v>
      </c>
      <c r="B586" s="598" t="str">
        <f t="shared" si="37"/>
        <v>203622237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ФИНАНСОВИ АКТИВИ АД</v>
      </c>
      <c r="B587" s="598" t="str">
        <f t="shared" si="37"/>
        <v>203622237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ФИНАНСОВИ АКТИВИ АД</v>
      </c>
      <c r="B588" s="598" t="str">
        <f t="shared" si="37"/>
        <v>203622237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ФИНАНСОВИ АКТИВИ АД</v>
      </c>
      <c r="B589" s="598" t="str">
        <f t="shared" ref="B589:B652" si="40">pdeBulstat</f>
        <v>203622237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ФИНАНСОВИ АКТИВИ АД</v>
      </c>
      <c r="B590" s="598" t="str">
        <f t="shared" si="40"/>
        <v>203622237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ФИНАНСОВИ АКТИВИ АД</v>
      </c>
      <c r="B591" s="598" t="str">
        <f t="shared" si="40"/>
        <v>203622237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ФИНАНСОВИ АКТИВИ АД</v>
      </c>
      <c r="B592" s="598" t="str">
        <f t="shared" si="40"/>
        <v>203622237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ФИНАНСОВИ АКТИВИ АД</v>
      </c>
      <c r="B593" s="598" t="str">
        <f t="shared" si="40"/>
        <v>203622237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ФИНАНСОВИ АКТИВИ АД</v>
      </c>
      <c r="B594" s="598" t="str">
        <f t="shared" si="40"/>
        <v>203622237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ФИНАНСОВИ АКТИВИ АД</v>
      </c>
      <c r="B595" s="598" t="str">
        <f t="shared" si="40"/>
        <v>203622237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ФИНАНСОВИ АКТИВИ АД</v>
      </c>
      <c r="B596" s="598" t="str">
        <f t="shared" si="40"/>
        <v>203622237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ФИНАНСОВИ АКТИВИ АД</v>
      </c>
      <c r="B597" s="598" t="str">
        <f t="shared" si="40"/>
        <v>203622237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ФИНАНСОВИ АКТИВИ АД</v>
      </c>
      <c r="B598" s="598" t="str">
        <f t="shared" si="40"/>
        <v>203622237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ФИНАНСОВИ АКТИВИ АД</v>
      </c>
      <c r="B599" s="598" t="str">
        <f t="shared" si="40"/>
        <v>203622237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ФИНАНСОВИ АКТИВИ АД</v>
      </c>
      <c r="B600" s="598" t="str">
        <f t="shared" si="40"/>
        <v>203622237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ФИНАНСОВИ АКТИВИ АД</v>
      </c>
      <c r="B601" s="598" t="str">
        <f t="shared" si="40"/>
        <v>203622237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ФИНАНСОВИ АКТИВИ АД</v>
      </c>
      <c r="B602" s="598" t="str">
        <f t="shared" si="40"/>
        <v>203622237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ФИНАНСОВИ АКТИВИ АД</v>
      </c>
      <c r="B603" s="598" t="str">
        <f t="shared" si="40"/>
        <v>203622237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ФИНАНСОВИ АКТИВИ АД</v>
      </c>
      <c r="B604" s="598" t="str">
        <f t="shared" si="40"/>
        <v>203622237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ФИНАНСОВИ АКТИВИ АД</v>
      </c>
      <c r="B605" s="598" t="str">
        <f t="shared" si="40"/>
        <v>203622237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ФИНАНСОВИ АКТИВИ АД</v>
      </c>
      <c r="B606" s="598" t="str">
        <f t="shared" si="40"/>
        <v>203622237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ФИНАНСОВИ АКТИВИ АД</v>
      </c>
      <c r="B607" s="598" t="str">
        <f t="shared" si="40"/>
        <v>203622237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ФИНАНСОВИ АКТИВИ АД</v>
      </c>
      <c r="B608" s="598" t="str">
        <f t="shared" si="40"/>
        <v>203622237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ФИНАНСОВИ АКТИВИ АД</v>
      </c>
      <c r="B609" s="598" t="str">
        <f t="shared" si="40"/>
        <v>203622237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ФИНАНСОВИ АКТИВИ АД</v>
      </c>
      <c r="B610" s="598" t="str">
        <f t="shared" si="40"/>
        <v>203622237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ФИНАНСОВИ АКТИВИ АД</v>
      </c>
      <c r="B611" s="598" t="str">
        <f t="shared" si="40"/>
        <v>203622237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ФИНАНСОВИ АКТИВИ АД</v>
      </c>
      <c r="B612" s="598" t="str">
        <f t="shared" si="40"/>
        <v>203622237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ФИНАНСОВИ АКТИВИ АД</v>
      </c>
      <c r="B613" s="598" t="str">
        <f t="shared" si="40"/>
        <v>203622237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ФИНАНСОВИ АКТИВИ АД</v>
      </c>
      <c r="B614" s="598" t="str">
        <f t="shared" si="40"/>
        <v>203622237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ФИНАНСОВИ АКТИВИ АД</v>
      </c>
      <c r="B615" s="598" t="str">
        <f t="shared" si="40"/>
        <v>203622237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ФИНАНСОВИ АКТИВИ АД</v>
      </c>
      <c r="B616" s="598" t="str">
        <f t="shared" si="40"/>
        <v>203622237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ФИНАНСОВИ АКТИВИ АД</v>
      </c>
      <c r="B617" s="598" t="str">
        <f t="shared" si="40"/>
        <v>203622237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ФИНАНСОВИ АКТИВИ АД</v>
      </c>
      <c r="B618" s="598" t="str">
        <f t="shared" si="40"/>
        <v>203622237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ФИНАНСОВИ АКТИВИ АД</v>
      </c>
      <c r="B619" s="598" t="str">
        <f t="shared" si="40"/>
        <v>203622237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ФИНАНСОВИ АКТИВИ АД</v>
      </c>
      <c r="B620" s="598" t="str">
        <f t="shared" si="40"/>
        <v>203622237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ФИНАНСОВИ АКТИВИ АД</v>
      </c>
      <c r="B621" s="598" t="str">
        <f t="shared" si="40"/>
        <v>203622237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ФИНАНСОВИ АКТИВИ АД</v>
      </c>
      <c r="B622" s="598" t="str">
        <f t="shared" si="40"/>
        <v>203622237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ФИНАНСОВИ АКТИВИ АД</v>
      </c>
      <c r="B623" s="598" t="str">
        <f t="shared" si="40"/>
        <v>203622237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ФИНАНСОВИ АКТИВИ АД</v>
      </c>
      <c r="B624" s="598" t="str">
        <f t="shared" si="40"/>
        <v>203622237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ФИНАНСОВИ АКТИВИ АД</v>
      </c>
      <c r="B625" s="598" t="str">
        <f t="shared" si="40"/>
        <v>203622237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ФИНАНСОВИ АКТИВИ АД</v>
      </c>
      <c r="B626" s="598" t="str">
        <f t="shared" si="40"/>
        <v>203622237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ФИНАНСОВИ АКТИВИ АД</v>
      </c>
      <c r="B627" s="598" t="str">
        <f t="shared" si="40"/>
        <v>203622237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ФИНАНСОВИ АКТИВИ АД</v>
      </c>
      <c r="B628" s="598" t="str">
        <f t="shared" si="40"/>
        <v>203622237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ФИНАНСОВИ АКТИВИ АД</v>
      </c>
      <c r="B629" s="598" t="str">
        <f t="shared" si="40"/>
        <v>203622237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ФИНАНСОВИ АКТИВИ АД</v>
      </c>
      <c r="B630" s="598" t="str">
        <f t="shared" si="40"/>
        <v>203622237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ФИНАНСОВИ АКТИВИ АД</v>
      </c>
      <c r="B631" s="598" t="str">
        <f t="shared" si="40"/>
        <v>203622237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ФИНАНСОВИ АКТИВИ АД</v>
      </c>
      <c r="B632" s="598" t="str">
        <f t="shared" si="40"/>
        <v>203622237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ФИНАНСОВИ АКТИВИ АД</v>
      </c>
      <c r="B633" s="598" t="str">
        <f t="shared" si="40"/>
        <v>203622237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ФИНАНСОВИ АКТИВИ АД</v>
      </c>
      <c r="B634" s="598" t="str">
        <f t="shared" si="40"/>
        <v>203622237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ФИНАНСОВИ АКТИВИ АД</v>
      </c>
      <c r="B635" s="598" t="str">
        <f t="shared" si="40"/>
        <v>203622237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ФИНАНСОВИ АКТИВИ АД</v>
      </c>
      <c r="B636" s="598" t="str">
        <f t="shared" si="40"/>
        <v>203622237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ФИНАНСОВИ АКТИВИ АД</v>
      </c>
      <c r="B637" s="598" t="str">
        <f t="shared" si="40"/>
        <v>203622237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ФИНАНСОВИ АКТИВИ АД</v>
      </c>
      <c r="B638" s="598" t="str">
        <f t="shared" si="40"/>
        <v>203622237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ФИНАНСОВИ АКТИВИ АД</v>
      </c>
      <c r="B639" s="598" t="str">
        <f t="shared" si="40"/>
        <v>203622237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ФИНАНСОВИ АКТИВИ АД</v>
      </c>
      <c r="B640" s="598" t="str">
        <f t="shared" si="40"/>
        <v>203622237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ФИНАНСОВИ АКТИВИ АД</v>
      </c>
      <c r="B641" s="598" t="str">
        <f t="shared" si="40"/>
        <v>203622237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ФИНАНСОВИ АКТИВИ АД</v>
      </c>
      <c r="B642" s="598" t="str">
        <f t="shared" si="40"/>
        <v>203622237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1154</v>
      </c>
    </row>
    <row r="643" spans="1:8">
      <c r="A643" s="598" t="str">
        <f t="shared" si="39"/>
        <v>ФИНАНСОВИ АКТИВИ АД</v>
      </c>
      <c r="B643" s="598" t="str">
        <f t="shared" si="40"/>
        <v>203622237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ФИНАНСОВИ АКТИВИ АД</v>
      </c>
      <c r="B644" s="598" t="str">
        <f t="shared" si="40"/>
        <v>203622237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6534</v>
      </c>
    </row>
    <row r="645" spans="1:8">
      <c r="A645" s="598" t="str">
        <f t="shared" si="39"/>
        <v>ФИНАНСОВИ АКТИВИ АД</v>
      </c>
      <c r="B645" s="598" t="str">
        <f t="shared" si="40"/>
        <v>203622237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ФИНАНСОВИ АКТИВИ АД</v>
      </c>
      <c r="B646" s="598" t="str">
        <f t="shared" si="40"/>
        <v>203622237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ФИНАНСОВИ АКТИВИ АД</v>
      </c>
      <c r="B647" s="598" t="str">
        <f t="shared" si="40"/>
        <v>203622237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ФИНАНСОВИ АКТИВИ АД</v>
      </c>
      <c r="B648" s="598" t="str">
        <f t="shared" si="40"/>
        <v>203622237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ФИНАНСОВИ АКТИВИ АД</v>
      </c>
      <c r="B649" s="598" t="str">
        <f t="shared" si="40"/>
        <v>203622237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7688</v>
      </c>
    </row>
    <row r="650" spans="1:8">
      <c r="A650" s="598" t="str">
        <f t="shared" si="39"/>
        <v>ФИНАНСОВИ АКТИВИ АД</v>
      </c>
      <c r="B650" s="598" t="str">
        <f t="shared" si="40"/>
        <v>203622237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62741</v>
      </c>
    </row>
    <row r="651" spans="1:8">
      <c r="A651" s="598" t="str">
        <f t="shared" si="39"/>
        <v>ФИНАНСОВИ АКТИВИ АД</v>
      </c>
      <c r="B651" s="598" t="str">
        <f t="shared" si="40"/>
        <v>203622237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ФИНАНСОВИ АКТИВИ АД</v>
      </c>
      <c r="B652" s="598" t="str">
        <f t="shared" si="40"/>
        <v>203622237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ФИНАНСОВИ АКТИВИ АД</v>
      </c>
      <c r="B653" s="598" t="str">
        <f t="shared" ref="B653:B716" si="43">pdeBulstat</f>
        <v>203622237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ФИНАНСОВИ АКТИВИ АД</v>
      </c>
      <c r="B654" s="598" t="str">
        <f t="shared" si="43"/>
        <v>203622237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ФИНАНСОВИ АКТИВИ АД</v>
      </c>
      <c r="B655" s="598" t="str">
        <f t="shared" si="43"/>
        <v>203622237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ФИНАНСОВИ АКТИВИ АД</v>
      </c>
      <c r="B656" s="598" t="str">
        <f t="shared" si="43"/>
        <v>203622237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ФИНАНСОВИ АКТИВИ АД</v>
      </c>
      <c r="B657" s="598" t="str">
        <f t="shared" si="43"/>
        <v>203622237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ФИНАНСОВИ АКТИВИ АД</v>
      </c>
      <c r="B658" s="598" t="str">
        <f t="shared" si="43"/>
        <v>203622237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ФИНАНСОВИ АКТИВИ АД</v>
      </c>
      <c r="B659" s="598" t="str">
        <f t="shared" si="43"/>
        <v>203622237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ФИНАНСОВИ АКТИВИ АД</v>
      </c>
      <c r="B660" s="598" t="str">
        <f t="shared" si="43"/>
        <v>203622237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ФИНАНСОВИ АКТИВИ АД</v>
      </c>
      <c r="B661" s="598" t="str">
        <f t="shared" si="43"/>
        <v>203622237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ФИНАНСОВИ АКТИВИ АД</v>
      </c>
      <c r="B662" s="598" t="str">
        <f t="shared" si="43"/>
        <v>203622237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ФИНАНСОВИ АКТИВИ АД</v>
      </c>
      <c r="B663" s="598" t="str">
        <f t="shared" si="43"/>
        <v>203622237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ФИНАНСОВИ АКТИВИ АД</v>
      </c>
      <c r="B664" s="598" t="str">
        <f t="shared" si="43"/>
        <v>203622237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ФИНАНСОВИ АКТИВИ АД</v>
      </c>
      <c r="B665" s="598" t="str">
        <f t="shared" si="43"/>
        <v>203622237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ФИНАНСОВИ АКТИВИ АД</v>
      </c>
      <c r="B666" s="598" t="str">
        <f t="shared" si="43"/>
        <v>203622237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ФИНАНСОВИ АКТИВИ АД</v>
      </c>
      <c r="B667" s="598" t="str">
        <f t="shared" si="43"/>
        <v>203622237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ФИНАНСОВИ АКТИВИ АД</v>
      </c>
      <c r="B668" s="598" t="str">
        <f t="shared" si="43"/>
        <v>203622237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ФИНАНСОВИ АКТИВИ АД</v>
      </c>
      <c r="B669" s="598" t="str">
        <f t="shared" si="43"/>
        <v>203622237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ФИНАНСОВИ АКТИВИ АД</v>
      </c>
      <c r="B670" s="598" t="str">
        <f t="shared" si="43"/>
        <v>203622237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70429</v>
      </c>
    </row>
    <row r="671" spans="1:8">
      <c r="A671" s="598" t="str">
        <f t="shared" si="42"/>
        <v>ФИНАНСОВИ АКТИВИ АД</v>
      </c>
      <c r="B671" s="598" t="str">
        <f t="shared" si="43"/>
        <v>203622237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ФИНАНСОВИ АКТИВИ АД</v>
      </c>
      <c r="B672" s="598" t="str">
        <f t="shared" si="43"/>
        <v>203622237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144</v>
      </c>
    </row>
    <row r="673" spans="1:8">
      <c r="A673" s="598" t="str">
        <f t="shared" si="42"/>
        <v>ФИНАНСОВИ АКТИВИ АД</v>
      </c>
      <c r="B673" s="598" t="str">
        <f t="shared" si="43"/>
        <v>203622237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ФИНАНСОВИ АКТИВИ АД</v>
      </c>
      <c r="B674" s="598" t="str">
        <f t="shared" si="43"/>
        <v>203622237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3954</v>
      </c>
    </row>
    <row r="675" spans="1:8">
      <c r="A675" s="598" t="str">
        <f t="shared" si="42"/>
        <v>ФИНАНСОВИ АКТИВИ АД</v>
      </c>
      <c r="B675" s="598" t="str">
        <f t="shared" si="43"/>
        <v>203622237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ФИНАНСОВИ АКТИВИ АД</v>
      </c>
      <c r="B676" s="598" t="str">
        <f t="shared" si="43"/>
        <v>203622237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ФИНАНСОВИ АКТИВИ АД</v>
      </c>
      <c r="B677" s="598" t="str">
        <f t="shared" si="43"/>
        <v>203622237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ФИНАНСОВИ АКТИВИ АД</v>
      </c>
      <c r="B678" s="598" t="str">
        <f t="shared" si="43"/>
        <v>203622237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ФИНАНСОВИ АКТИВИ АД</v>
      </c>
      <c r="B679" s="598" t="str">
        <f t="shared" si="43"/>
        <v>203622237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4098</v>
      </c>
    </row>
    <row r="680" spans="1:8">
      <c r="A680" s="598" t="str">
        <f t="shared" si="42"/>
        <v>ФИНАНСОВИ АКТИВИ АД</v>
      </c>
      <c r="B680" s="598" t="str">
        <f t="shared" si="43"/>
        <v>203622237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23739</v>
      </c>
    </row>
    <row r="681" spans="1:8">
      <c r="A681" s="598" t="str">
        <f t="shared" si="42"/>
        <v>ФИНАНСОВИ АКТИВИ АД</v>
      </c>
      <c r="B681" s="598" t="str">
        <f t="shared" si="43"/>
        <v>203622237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ФИНАНСОВИ АКТИВИ АД</v>
      </c>
      <c r="B682" s="598" t="str">
        <f t="shared" si="43"/>
        <v>203622237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ФИНАНСОВИ АКТИВИ АД</v>
      </c>
      <c r="B683" s="598" t="str">
        <f t="shared" si="43"/>
        <v>203622237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ФИНАНСОВИ АКТИВИ АД</v>
      </c>
      <c r="B684" s="598" t="str">
        <f t="shared" si="43"/>
        <v>203622237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ФИНАНСОВИ АКТИВИ АД</v>
      </c>
      <c r="B685" s="598" t="str">
        <f t="shared" si="43"/>
        <v>203622237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ФИНАНСОВИ АКТИВИ АД</v>
      </c>
      <c r="B686" s="598" t="str">
        <f t="shared" si="43"/>
        <v>203622237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ФИНАНСОВИ АКТИВИ АД</v>
      </c>
      <c r="B687" s="598" t="str">
        <f t="shared" si="43"/>
        <v>203622237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ФИНАНСОВИ АКТИВИ АД</v>
      </c>
      <c r="B688" s="598" t="str">
        <f t="shared" si="43"/>
        <v>203622237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ФИНАНСОВИ АКТИВИ АД</v>
      </c>
      <c r="B689" s="598" t="str">
        <f t="shared" si="43"/>
        <v>203622237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ФИНАНСОВИ АКТИВИ АД</v>
      </c>
      <c r="B690" s="598" t="str">
        <f t="shared" si="43"/>
        <v>203622237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ФИНАНСОВИ АКТИВИ АД</v>
      </c>
      <c r="B691" s="598" t="str">
        <f t="shared" si="43"/>
        <v>203622237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ФИНАНСОВИ АКТИВИ АД</v>
      </c>
      <c r="B692" s="598" t="str">
        <f t="shared" si="43"/>
        <v>203622237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ФИНАНСОВИ АКТИВИ АД</v>
      </c>
      <c r="B693" s="598" t="str">
        <f t="shared" si="43"/>
        <v>203622237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ФИНАНСОВИ АКТИВИ АД</v>
      </c>
      <c r="B694" s="598" t="str">
        <f t="shared" si="43"/>
        <v>203622237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ФИНАНСОВИ АКТИВИ АД</v>
      </c>
      <c r="B695" s="598" t="str">
        <f t="shared" si="43"/>
        <v>203622237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ФИНАНСОВИ АКТИВИ АД</v>
      </c>
      <c r="B696" s="598" t="str">
        <f t="shared" si="43"/>
        <v>203622237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ФИНАНСОВИ АКТИВИ АД</v>
      </c>
      <c r="B697" s="598" t="str">
        <f t="shared" si="43"/>
        <v>203622237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ФИНАНСОВИ АКТИВИ АД</v>
      </c>
      <c r="B698" s="598" t="str">
        <f t="shared" si="43"/>
        <v>203622237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ФИНАНСОВИ АКТИВИ АД</v>
      </c>
      <c r="B699" s="598" t="str">
        <f t="shared" si="43"/>
        <v>203622237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ФИНАНСОВИ АКТИВИ АД</v>
      </c>
      <c r="B700" s="598" t="str">
        <f t="shared" si="43"/>
        <v>203622237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27837</v>
      </c>
    </row>
    <row r="701" spans="1:8">
      <c r="A701" s="598" t="str">
        <f t="shared" si="42"/>
        <v>ФИНАНСОВИ АКТИВИ АД</v>
      </c>
      <c r="B701" s="598" t="str">
        <f t="shared" si="43"/>
        <v>203622237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ФИНАНСОВИ АКТИВИ АД</v>
      </c>
      <c r="B702" s="598" t="str">
        <f t="shared" si="43"/>
        <v>203622237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65</v>
      </c>
    </row>
    <row r="703" spans="1:8">
      <c r="A703" s="598" t="str">
        <f t="shared" si="42"/>
        <v>ФИНАНСОВИ АКТИВИ АД</v>
      </c>
      <c r="B703" s="598" t="str">
        <f t="shared" si="43"/>
        <v>203622237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ФИНАНСОВИ АКТИВИ АД</v>
      </c>
      <c r="B704" s="598" t="str">
        <f t="shared" si="43"/>
        <v>203622237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359</v>
      </c>
    </row>
    <row r="705" spans="1:8">
      <c r="A705" s="598" t="str">
        <f t="shared" si="42"/>
        <v>ФИНАНСОВИ АКТИВИ АД</v>
      </c>
      <c r="B705" s="598" t="str">
        <f t="shared" si="43"/>
        <v>203622237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ФИНАНСОВИ АКТИВИ АД</v>
      </c>
      <c r="B706" s="598" t="str">
        <f t="shared" si="43"/>
        <v>203622237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ФИНАНСОВИ АКТИВИ АД</v>
      </c>
      <c r="B707" s="598" t="str">
        <f t="shared" si="43"/>
        <v>203622237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ФИНАНСОВИ АКТИВИ АД</v>
      </c>
      <c r="B708" s="598" t="str">
        <f t="shared" si="43"/>
        <v>203622237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ФИНАНСОВИ АКТИВИ АД</v>
      </c>
      <c r="B709" s="598" t="str">
        <f t="shared" si="43"/>
        <v>203622237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424</v>
      </c>
    </row>
    <row r="710" spans="1:8">
      <c r="A710" s="598" t="str">
        <f t="shared" si="42"/>
        <v>ФИНАНСОВИ АКТИВИ АД</v>
      </c>
      <c r="B710" s="598" t="str">
        <f t="shared" si="43"/>
        <v>203622237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1886</v>
      </c>
    </row>
    <row r="711" spans="1:8">
      <c r="A711" s="598" t="str">
        <f t="shared" si="42"/>
        <v>ФИНАНСОВИ АКТИВИ АД</v>
      </c>
      <c r="B711" s="598" t="str">
        <f t="shared" si="43"/>
        <v>203622237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ФИНАНСОВИ АКТИВИ АД</v>
      </c>
      <c r="B712" s="598" t="str">
        <f t="shared" si="43"/>
        <v>203622237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ФИНАНСОВИ АКТИВИ АД</v>
      </c>
      <c r="B713" s="598" t="str">
        <f t="shared" si="43"/>
        <v>203622237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ФИНАНСОВИ АКТИВИ АД</v>
      </c>
      <c r="B714" s="598" t="str">
        <f t="shared" si="43"/>
        <v>203622237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ФИНАНСОВИ АКТИВИ АД</v>
      </c>
      <c r="B715" s="598" t="str">
        <f t="shared" si="43"/>
        <v>203622237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ФИНАНСОВИ АКТИВИ АД</v>
      </c>
      <c r="B716" s="598" t="str">
        <f t="shared" si="43"/>
        <v>203622237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ФИНАНСОВИ АКТИВИ АД</v>
      </c>
      <c r="B717" s="598" t="str">
        <f t="shared" ref="B717:B780" si="46">pdeBulstat</f>
        <v>203622237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ФИНАНСОВИ АКТИВИ АД</v>
      </c>
      <c r="B718" s="598" t="str">
        <f t="shared" si="46"/>
        <v>203622237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ФИНАНСОВИ АКТИВИ АД</v>
      </c>
      <c r="B719" s="598" t="str">
        <f t="shared" si="46"/>
        <v>203622237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ФИНАНСОВИ АКТИВИ АД</v>
      </c>
      <c r="B720" s="598" t="str">
        <f t="shared" si="46"/>
        <v>203622237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ФИНАНСОВИ АКТИВИ АД</v>
      </c>
      <c r="B721" s="598" t="str">
        <f t="shared" si="46"/>
        <v>203622237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ФИНАНСОВИ АКТИВИ АД</v>
      </c>
      <c r="B722" s="598" t="str">
        <f t="shared" si="46"/>
        <v>203622237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ФИНАНСОВИ АКТИВИ АД</v>
      </c>
      <c r="B723" s="598" t="str">
        <f t="shared" si="46"/>
        <v>203622237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ФИНАНСОВИ АКТИВИ АД</v>
      </c>
      <c r="B724" s="598" t="str">
        <f t="shared" si="46"/>
        <v>203622237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ФИНАНСОВИ АКТИВИ АД</v>
      </c>
      <c r="B725" s="598" t="str">
        <f t="shared" si="46"/>
        <v>203622237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ФИНАНСОВИ АКТИВИ АД</v>
      </c>
      <c r="B726" s="598" t="str">
        <f t="shared" si="46"/>
        <v>203622237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ФИНАНСОВИ АКТИВИ АД</v>
      </c>
      <c r="B727" s="598" t="str">
        <f t="shared" si="46"/>
        <v>203622237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ФИНАНСОВИ АКТИВИ АД</v>
      </c>
      <c r="B728" s="598" t="str">
        <f t="shared" si="46"/>
        <v>203622237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ФИНАНСОВИ АКТИВИ АД</v>
      </c>
      <c r="B729" s="598" t="str">
        <f t="shared" si="46"/>
        <v>203622237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ФИНАНСОВИ АКТИВИ АД</v>
      </c>
      <c r="B730" s="598" t="str">
        <f t="shared" si="46"/>
        <v>203622237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2310</v>
      </c>
    </row>
    <row r="731" spans="1:8">
      <c r="A731" s="598" t="str">
        <f t="shared" si="45"/>
        <v>ФИНАНСОВИ АКТИВИ АД</v>
      </c>
      <c r="B731" s="598" t="str">
        <f t="shared" si="46"/>
        <v>203622237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ФИНАНСОВИ АКТИВИ АД</v>
      </c>
      <c r="B732" s="598" t="str">
        <f t="shared" si="46"/>
        <v>203622237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ФИНАНСОВИ АКТИВИ АД</v>
      </c>
      <c r="B733" s="598" t="str">
        <f t="shared" si="46"/>
        <v>203622237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ФИНАНСОВИ АКТИВИ АД</v>
      </c>
      <c r="B734" s="598" t="str">
        <f t="shared" si="46"/>
        <v>203622237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ФИНАНСОВИ АКТИВИ АД</v>
      </c>
      <c r="B735" s="598" t="str">
        <f t="shared" si="46"/>
        <v>203622237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ФИНАНСОВИ АКТИВИ АД</v>
      </c>
      <c r="B736" s="598" t="str">
        <f t="shared" si="46"/>
        <v>203622237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ФИНАНСОВИ АКТИВИ АД</v>
      </c>
      <c r="B737" s="598" t="str">
        <f t="shared" si="46"/>
        <v>203622237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ФИНАНСОВИ АКТИВИ АД</v>
      </c>
      <c r="B738" s="598" t="str">
        <f t="shared" si="46"/>
        <v>203622237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ФИНАНСОВИ АКТИВИ АД</v>
      </c>
      <c r="B739" s="598" t="str">
        <f t="shared" si="46"/>
        <v>203622237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ФИНАНСОВИ АКТИВИ АД</v>
      </c>
      <c r="B740" s="598" t="str">
        <f t="shared" si="46"/>
        <v>203622237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ФИНАНСОВИ АКТИВИ АД</v>
      </c>
      <c r="B741" s="598" t="str">
        <f t="shared" si="46"/>
        <v>203622237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ФИНАНСОВИ АКТИВИ АД</v>
      </c>
      <c r="B742" s="598" t="str">
        <f t="shared" si="46"/>
        <v>203622237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ФИНАНСОВИ АКТИВИ АД</v>
      </c>
      <c r="B743" s="598" t="str">
        <f t="shared" si="46"/>
        <v>203622237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ФИНАНСОВИ АКТИВИ АД</v>
      </c>
      <c r="B744" s="598" t="str">
        <f t="shared" si="46"/>
        <v>203622237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ФИНАНСОВИ АКТИВИ АД</v>
      </c>
      <c r="B745" s="598" t="str">
        <f t="shared" si="46"/>
        <v>203622237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ФИНАНСОВИ АКТИВИ АД</v>
      </c>
      <c r="B746" s="598" t="str">
        <f t="shared" si="46"/>
        <v>203622237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ФИНАНСОВИ АКТИВИ АД</v>
      </c>
      <c r="B747" s="598" t="str">
        <f t="shared" si="46"/>
        <v>203622237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ФИНАНСОВИ АКТИВИ АД</v>
      </c>
      <c r="B748" s="598" t="str">
        <f t="shared" si="46"/>
        <v>203622237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ФИНАНСОВИ АКТИВИ АД</v>
      </c>
      <c r="B749" s="598" t="str">
        <f t="shared" si="46"/>
        <v>203622237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ФИНАНСОВИ АКТИВИ АД</v>
      </c>
      <c r="B750" s="598" t="str">
        <f t="shared" si="46"/>
        <v>203622237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ФИНАНСОВИ АКТИВИ АД</v>
      </c>
      <c r="B751" s="598" t="str">
        <f t="shared" si="46"/>
        <v>203622237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ФИНАНСОВИ АКТИВИ АД</v>
      </c>
      <c r="B752" s="598" t="str">
        <f t="shared" si="46"/>
        <v>203622237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ФИНАНСОВИ АКТИВИ АД</v>
      </c>
      <c r="B753" s="598" t="str">
        <f t="shared" si="46"/>
        <v>203622237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ФИНАНСОВИ АКТИВИ АД</v>
      </c>
      <c r="B754" s="598" t="str">
        <f t="shared" si="46"/>
        <v>203622237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ФИНАНСОВИ АКТИВИ АД</v>
      </c>
      <c r="B755" s="598" t="str">
        <f t="shared" si="46"/>
        <v>203622237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ФИНАНСОВИ АКТИВИ АД</v>
      </c>
      <c r="B756" s="598" t="str">
        <f t="shared" si="46"/>
        <v>203622237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ФИНАНСОВИ АКТИВИ АД</v>
      </c>
      <c r="B757" s="598" t="str">
        <f t="shared" si="46"/>
        <v>203622237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ФИНАНСОВИ АКТИВИ АД</v>
      </c>
      <c r="B758" s="598" t="str">
        <f t="shared" si="46"/>
        <v>203622237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ФИНАНСОВИ АКТИВИ АД</v>
      </c>
      <c r="B759" s="598" t="str">
        <f t="shared" si="46"/>
        <v>203622237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ФИНАНСОВИ АКТИВИ АД</v>
      </c>
      <c r="B760" s="598" t="str">
        <f t="shared" si="46"/>
        <v>203622237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ФИНАНСОВИ АКТИВИ АД</v>
      </c>
      <c r="B761" s="598" t="str">
        <f t="shared" si="46"/>
        <v>203622237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ФИНАНСОВИ АКТИВИ АД</v>
      </c>
      <c r="B762" s="598" t="str">
        <f t="shared" si="46"/>
        <v>203622237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209</v>
      </c>
    </row>
    <row r="763" spans="1:8">
      <c r="A763" s="598" t="str">
        <f t="shared" si="45"/>
        <v>ФИНАНСОВИ АКТИВИ АД</v>
      </c>
      <c r="B763" s="598" t="str">
        <f t="shared" si="46"/>
        <v>203622237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ФИНАНСОВИ АКТИВИ АД</v>
      </c>
      <c r="B764" s="598" t="str">
        <f t="shared" si="46"/>
        <v>203622237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4313</v>
      </c>
    </row>
    <row r="765" spans="1:8">
      <c r="A765" s="598" t="str">
        <f t="shared" si="45"/>
        <v>ФИНАНСОВИ АКТИВИ АД</v>
      </c>
      <c r="B765" s="598" t="str">
        <f t="shared" si="46"/>
        <v>203622237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ФИНАНСОВИ АКТИВИ АД</v>
      </c>
      <c r="B766" s="598" t="str">
        <f t="shared" si="46"/>
        <v>203622237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ФИНАНСОВИ АКТИВИ АД</v>
      </c>
      <c r="B767" s="598" t="str">
        <f t="shared" si="46"/>
        <v>203622237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ФИНАНСОВИ АКТИВИ АД</v>
      </c>
      <c r="B768" s="598" t="str">
        <f t="shared" si="46"/>
        <v>203622237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ФИНАНСОВИ АКТИВИ АД</v>
      </c>
      <c r="B769" s="598" t="str">
        <f t="shared" si="46"/>
        <v>203622237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4522</v>
      </c>
    </row>
    <row r="770" spans="1:8">
      <c r="A770" s="598" t="str">
        <f t="shared" si="45"/>
        <v>ФИНАНСОВИ АКТИВИ АД</v>
      </c>
      <c r="B770" s="598" t="str">
        <f t="shared" si="46"/>
        <v>203622237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25625</v>
      </c>
    </row>
    <row r="771" spans="1:8">
      <c r="A771" s="598" t="str">
        <f t="shared" si="45"/>
        <v>ФИНАНСОВИ АКТИВИ АД</v>
      </c>
      <c r="B771" s="598" t="str">
        <f t="shared" si="46"/>
        <v>203622237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ФИНАНСОВИ АКТИВИ АД</v>
      </c>
      <c r="B772" s="598" t="str">
        <f t="shared" si="46"/>
        <v>203622237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ФИНАНСОВИ АКТИВИ АД</v>
      </c>
      <c r="B773" s="598" t="str">
        <f t="shared" si="46"/>
        <v>203622237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ФИНАНСОВИ АКТИВИ АД</v>
      </c>
      <c r="B774" s="598" t="str">
        <f t="shared" si="46"/>
        <v>203622237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ФИНАНСОВИ АКТИВИ АД</v>
      </c>
      <c r="B775" s="598" t="str">
        <f t="shared" si="46"/>
        <v>203622237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ФИНАНСОВИ АКТИВИ АД</v>
      </c>
      <c r="B776" s="598" t="str">
        <f t="shared" si="46"/>
        <v>203622237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ФИНАНСОВИ АКТИВИ АД</v>
      </c>
      <c r="B777" s="598" t="str">
        <f t="shared" si="46"/>
        <v>203622237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ФИНАНСОВИ АКТИВИ АД</v>
      </c>
      <c r="B778" s="598" t="str">
        <f t="shared" si="46"/>
        <v>203622237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ФИНАНСОВИ АКТИВИ АД</v>
      </c>
      <c r="B779" s="598" t="str">
        <f t="shared" si="46"/>
        <v>203622237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ФИНАНСОВИ АКТИВИ АД</v>
      </c>
      <c r="B780" s="598" t="str">
        <f t="shared" si="46"/>
        <v>203622237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ФИНАНСОВИ АКТИВИ АД</v>
      </c>
      <c r="B781" s="598" t="str">
        <f t="shared" ref="B781:B844" si="49">pdeBulstat</f>
        <v>203622237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ФИНАНСОВИ АКТИВИ АД</v>
      </c>
      <c r="B782" s="598" t="str">
        <f t="shared" si="49"/>
        <v>203622237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ФИНАНСОВИ АКТИВИ АД</v>
      </c>
      <c r="B783" s="598" t="str">
        <f t="shared" si="49"/>
        <v>203622237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ФИНАНСОВИ АКТИВИ АД</v>
      </c>
      <c r="B784" s="598" t="str">
        <f t="shared" si="49"/>
        <v>203622237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ФИНАНСОВИ АКТИВИ АД</v>
      </c>
      <c r="B785" s="598" t="str">
        <f t="shared" si="49"/>
        <v>203622237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ФИНАНСОВИ АКТИВИ АД</v>
      </c>
      <c r="B786" s="598" t="str">
        <f t="shared" si="49"/>
        <v>203622237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ФИНАНСОВИ АКТИВИ АД</v>
      </c>
      <c r="B787" s="598" t="str">
        <f t="shared" si="49"/>
        <v>203622237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ФИНАНСОВИ АКТИВИ АД</v>
      </c>
      <c r="B788" s="598" t="str">
        <f t="shared" si="49"/>
        <v>203622237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ФИНАНСОВИ АКТИВИ АД</v>
      </c>
      <c r="B789" s="598" t="str">
        <f t="shared" si="49"/>
        <v>203622237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ФИНАНСОВИ АКТИВИ АД</v>
      </c>
      <c r="B790" s="598" t="str">
        <f t="shared" si="49"/>
        <v>203622237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30147</v>
      </c>
    </row>
    <row r="791" spans="1:8">
      <c r="A791" s="598" t="str">
        <f t="shared" si="48"/>
        <v>ФИНАНСОВИ АКТИВИ АД</v>
      </c>
      <c r="B791" s="598" t="str">
        <f t="shared" si="49"/>
        <v>203622237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ФИНАНСОВИ АКТИВИ АД</v>
      </c>
      <c r="B792" s="598" t="str">
        <f t="shared" si="49"/>
        <v>203622237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ФИНАНСОВИ АКТИВИ АД</v>
      </c>
      <c r="B793" s="598" t="str">
        <f t="shared" si="49"/>
        <v>203622237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ФИНАНСОВИ АКТИВИ АД</v>
      </c>
      <c r="B794" s="598" t="str">
        <f t="shared" si="49"/>
        <v>203622237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ФИНАНСОВИ АКТИВИ АД</v>
      </c>
      <c r="B795" s="598" t="str">
        <f t="shared" si="49"/>
        <v>203622237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ФИНАНСОВИ АКТИВИ АД</v>
      </c>
      <c r="B796" s="598" t="str">
        <f t="shared" si="49"/>
        <v>203622237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ФИНАНСОВИ АКТИВИ АД</v>
      </c>
      <c r="B797" s="598" t="str">
        <f t="shared" si="49"/>
        <v>203622237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ФИНАНСОВИ АКТИВИ АД</v>
      </c>
      <c r="B798" s="598" t="str">
        <f t="shared" si="49"/>
        <v>203622237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ФИНАНСОВИ АКТИВИ АД</v>
      </c>
      <c r="B799" s="598" t="str">
        <f t="shared" si="49"/>
        <v>203622237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ФИНАНСОВИ АКТИВИ АД</v>
      </c>
      <c r="B800" s="598" t="str">
        <f t="shared" si="49"/>
        <v>203622237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ФИНАНСОВИ АКТИВИ АД</v>
      </c>
      <c r="B801" s="598" t="str">
        <f t="shared" si="49"/>
        <v>203622237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ФИНАНСОВИ АКТИВИ АД</v>
      </c>
      <c r="B802" s="598" t="str">
        <f t="shared" si="49"/>
        <v>203622237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ФИНАНСОВИ АКТИВИ АД</v>
      </c>
      <c r="B803" s="598" t="str">
        <f t="shared" si="49"/>
        <v>203622237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ФИНАНСОВИ АКТИВИ АД</v>
      </c>
      <c r="B804" s="598" t="str">
        <f t="shared" si="49"/>
        <v>203622237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ФИНАНСОВИ АКТИВИ АД</v>
      </c>
      <c r="B805" s="598" t="str">
        <f t="shared" si="49"/>
        <v>203622237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ФИНАНСОВИ АКТИВИ АД</v>
      </c>
      <c r="B806" s="598" t="str">
        <f t="shared" si="49"/>
        <v>203622237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ФИНАНСОВИ АКТИВИ АД</v>
      </c>
      <c r="B807" s="598" t="str">
        <f t="shared" si="49"/>
        <v>203622237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ФИНАНСОВИ АКТИВИ АД</v>
      </c>
      <c r="B808" s="598" t="str">
        <f t="shared" si="49"/>
        <v>203622237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ФИНАНСОВИ АКТИВИ АД</v>
      </c>
      <c r="B809" s="598" t="str">
        <f t="shared" si="49"/>
        <v>203622237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ФИНАНСОВИ АКТИВИ АД</v>
      </c>
      <c r="B810" s="598" t="str">
        <f t="shared" si="49"/>
        <v>203622237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ФИНАНСОВИ АКТИВИ АД</v>
      </c>
      <c r="B811" s="598" t="str">
        <f t="shared" si="49"/>
        <v>203622237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ФИНАНСОВИ АКТИВИ АД</v>
      </c>
      <c r="B812" s="598" t="str">
        <f t="shared" si="49"/>
        <v>203622237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ФИНАНСОВИ АКТИВИ АД</v>
      </c>
      <c r="B813" s="598" t="str">
        <f t="shared" si="49"/>
        <v>203622237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ФИНАНСОВИ АКТИВИ АД</v>
      </c>
      <c r="B814" s="598" t="str">
        <f t="shared" si="49"/>
        <v>203622237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ФИНАНСОВИ АКТИВИ АД</v>
      </c>
      <c r="B815" s="598" t="str">
        <f t="shared" si="49"/>
        <v>203622237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ФИНАНСОВИ АКТИВИ АД</v>
      </c>
      <c r="B816" s="598" t="str">
        <f t="shared" si="49"/>
        <v>203622237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ФИНАНСОВИ АКТИВИ АД</v>
      </c>
      <c r="B817" s="598" t="str">
        <f t="shared" si="49"/>
        <v>203622237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ФИНАНСОВИ АКТИВИ АД</v>
      </c>
      <c r="B818" s="598" t="str">
        <f t="shared" si="49"/>
        <v>203622237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ФИНАНСОВИ АКТИВИ АД</v>
      </c>
      <c r="B819" s="598" t="str">
        <f t="shared" si="49"/>
        <v>203622237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ФИНАНСОВИ АКТИВИ АД</v>
      </c>
      <c r="B820" s="598" t="str">
        <f t="shared" si="49"/>
        <v>203622237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ФИНАНСОВИ АКТИВИ АД</v>
      </c>
      <c r="B821" s="598" t="str">
        <f t="shared" si="49"/>
        <v>203622237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ФИНАНСОВИ АКТИВИ АД</v>
      </c>
      <c r="B822" s="598" t="str">
        <f t="shared" si="49"/>
        <v>203622237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ФИНАНСОВИ АКТИВИ АД</v>
      </c>
      <c r="B823" s="598" t="str">
        <f t="shared" si="49"/>
        <v>203622237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ФИНАНСОВИ АКТИВИ АД</v>
      </c>
      <c r="B824" s="598" t="str">
        <f t="shared" si="49"/>
        <v>203622237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ФИНАНСОВИ АКТИВИ АД</v>
      </c>
      <c r="B825" s="598" t="str">
        <f t="shared" si="49"/>
        <v>203622237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ФИНАНСОВИ АКТИВИ АД</v>
      </c>
      <c r="B826" s="598" t="str">
        <f t="shared" si="49"/>
        <v>203622237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ФИНАНСОВИ АКТИВИ АД</v>
      </c>
      <c r="B827" s="598" t="str">
        <f t="shared" si="49"/>
        <v>203622237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ФИНАНСОВИ АКТИВИ АД</v>
      </c>
      <c r="B828" s="598" t="str">
        <f t="shared" si="49"/>
        <v>203622237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ФИНАНСОВИ АКТИВИ АД</v>
      </c>
      <c r="B829" s="598" t="str">
        <f t="shared" si="49"/>
        <v>203622237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ФИНАНСОВИ АКТИВИ АД</v>
      </c>
      <c r="B830" s="598" t="str">
        <f t="shared" si="49"/>
        <v>203622237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ФИНАНСОВИ АКТИВИ АД</v>
      </c>
      <c r="B831" s="598" t="str">
        <f t="shared" si="49"/>
        <v>203622237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ФИНАНСОВИ АКТИВИ АД</v>
      </c>
      <c r="B832" s="598" t="str">
        <f t="shared" si="49"/>
        <v>203622237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ФИНАНСОВИ АКТИВИ АД</v>
      </c>
      <c r="B833" s="598" t="str">
        <f t="shared" si="49"/>
        <v>203622237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ФИНАНСОВИ АКТИВИ АД</v>
      </c>
      <c r="B834" s="598" t="str">
        <f t="shared" si="49"/>
        <v>203622237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ФИНАНСОВИ АКТИВИ АД</v>
      </c>
      <c r="B835" s="598" t="str">
        <f t="shared" si="49"/>
        <v>203622237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ФИНАНСОВИ АКТИВИ АД</v>
      </c>
      <c r="B836" s="598" t="str">
        <f t="shared" si="49"/>
        <v>203622237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ФИНАНСОВИ АКТИВИ АД</v>
      </c>
      <c r="B837" s="598" t="str">
        <f t="shared" si="49"/>
        <v>203622237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ФИНАНСОВИ АКТИВИ АД</v>
      </c>
      <c r="B838" s="598" t="str">
        <f t="shared" si="49"/>
        <v>203622237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ФИНАНСОВИ АКТИВИ АД</v>
      </c>
      <c r="B839" s="598" t="str">
        <f t="shared" si="49"/>
        <v>203622237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ФИНАНСОВИ АКТИВИ АД</v>
      </c>
      <c r="B840" s="598" t="str">
        <f t="shared" si="49"/>
        <v>203622237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ФИНАНСОВИ АКТИВИ АД</v>
      </c>
      <c r="B841" s="598" t="str">
        <f t="shared" si="49"/>
        <v>203622237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ФИНАНСОВИ АКТИВИ АД</v>
      </c>
      <c r="B842" s="598" t="str">
        <f t="shared" si="49"/>
        <v>203622237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ФИНАНСОВИ АКТИВИ АД</v>
      </c>
      <c r="B843" s="598" t="str">
        <f t="shared" si="49"/>
        <v>203622237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ФИНАНСОВИ АКТИВИ АД</v>
      </c>
      <c r="B844" s="598" t="str">
        <f t="shared" si="49"/>
        <v>203622237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ФИНАНСОВИ АКТИВИ АД</v>
      </c>
      <c r="B845" s="598" t="str">
        <f t="shared" ref="B845:B910" si="52">pdeBulstat</f>
        <v>203622237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ФИНАНСОВИ АКТИВИ АД</v>
      </c>
      <c r="B846" s="598" t="str">
        <f t="shared" si="52"/>
        <v>203622237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ФИНАНСОВИ АКТИВИ АД</v>
      </c>
      <c r="B847" s="598" t="str">
        <f t="shared" si="52"/>
        <v>203622237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ФИНАНСОВИ АКТИВИ АД</v>
      </c>
      <c r="B848" s="598" t="str">
        <f t="shared" si="52"/>
        <v>203622237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ФИНАНСОВИ АКТИВИ АД</v>
      </c>
      <c r="B849" s="598" t="str">
        <f t="shared" si="52"/>
        <v>203622237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ФИНАНСОВИ АКТИВИ АД</v>
      </c>
      <c r="B850" s="598" t="str">
        <f t="shared" si="52"/>
        <v>203622237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ФИНАНСОВИ АКТИВИ АД</v>
      </c>
      <c r="B851" s="598" t="str">
        <f t="shared" si="52"/>
        <v>203622237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ФИНАНСОВИ АКТИВИ АД</v>
      </c>
      <c r="B852" s="598" t="str">
        <f t="shared" si="52"/>
        <v>203622237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209</v>
      </c>
    </row>
    <row r="853" spans="1:8">
      <c r="A853" s="598" t="str">
        <f t="shared" si="51"/>
        <v>ФИНАНСОВИ АКТИВИ АД</v>
      </c>
      <c r="B853" s="598" t="str">
        <f t="shared" si="52"/>
        <v>203622237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ФИНАНСОВИ АКТИВИ АД</v>
      </c>
      <c r="B854" s="598" t="str">
        <f t="shared" si="52"/>
        <v>203622237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4313</v>
      </c>
    </row>
    <row r="855" spans="1:8">
      <c r="A855" s="598" t="str">
        <f t="shared" si="51"/>
        <v>ФИНАНСОВИ АКТИВИ АД</v>
      </c>
      <c r="B855" s="598" t="str">
        <f t="shared" si="52"/>
        <v>203622237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ФИНАНСОВИ АКТИВИ АД</v>
      </c>
      <c r="B856" s="598" t="str">
        <f t="shared" si="52"/>
        <v>203622237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ФИНАНСОВИ АКТИВИ АД</v>
      </c>
      <c r="B857" s="598" t="str">
        <f t="shared" si="52"/>
        <v>203622237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ФИНАНСОВИ АКТИВИ АД</v>
      </c>
      <c r="B858" s="598" t="str">
        <f t="shared" si="52"/>
        <v>203622237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ФИНАНСОВИ АКТИВИ АД</v>
      </c>
      <c r="B859" s="598" t="str">
        <f t="shared" si="52"/>
        <v>203622237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4522</v>
      </c>
    </row>
    <row r="860" spans="1:8">
      <c r="A860" s="598" t="str">
        <f t="shared" si="51"/>
        <v>ФИНАНСОВИ АКТИВИ АД</v>
      </c>
      <c r="B860" s="598" t="str">
        <f t="shared" si="52"/>
        <v>203622237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25625</v>
      </c>
    </row>
    <row r="861" spans="1:8">
      <c r="A861" s="598" t="str">
        <f t="shared" si="51"/>
        <v>ФИНАНСОВИ АКТИВИ АД</v>
      </c>
      <c r="B861" s="598" t="str">
        <f t="shared" si="52"/>
        <v>203622237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ФИНАНСОВИ АКТИВИ АД</v>
      </c>
      <c r="B862" s="598" t="str">
        <f t="shared" si="52"/>
        <v>203622237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ФИНАНСОВИ АКТИВИ АД</v>
      </c>
      <c r="B863" s="598" t="str">
        <f t="shared" si="52"/>
        <v>203622237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ФИНАНСОВИ АКТИВИ АД</v>
      </c>
      <c r="B864" s="598" t="str">
        <f t="shared" si="52"/>
        <v>203622237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ФИНАНСОВИ АКТИВИ АД</v>
      </c>
      <c r="B865" s="598" t="str">
        <f t="shared" si="52"/>
        <v>203622237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ФИНАНСОВИ АКТИВИ АД</v>
      </c>
      <c r="B866" s="598" t="str">
        <f t="shared" si="52"/>
        <v>203622237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ФИНАНСОВИ АКТИВИ АД</v>
      </c>
      <c r="B867" s="598" t="str">
        <f t="shared" si="52"/>
        <v>203622237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ФИНАНСОВИ АКТИВИ АД</v>
      </c>
      <c r="B868" s="598" t="str">
        <f t="shared" si="52"/>
        <v>203622237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ФИНАНСОВИ АКТИВИ АД</v>
      </c>
      <c r="B869" s="598" t="str">
        <f t="shared" si="52"/>
        <v>203622237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ФИНАНСОВИ АКТИВИ АД</v>
      </c>
      <c r="B870" s="598" t="str">
        <f t="shared" si="52"/>
        <v>203622237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ФИНАНСОВИ АКТИВИ АД</v>
      </c>
      <c r="B871" s="598" t="str">
        <f t="shared" si="52"/>
        <v>203622237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ФИНАНСОВИ АКТИВИ АД</v>
      </c>
      <c r="B872" s="598" t="str">
        <f t="shared" si="52"/>
        <v>203622237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ФИНАНСОВИ АКТИВИ АД</v>
      </c>
      <c r="B873" s="598" t="str">
        <f t="shared" si="52"/>
        <v>203622237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ФИНАНСОВИ АКТИВИ АД</v>
      </c>
      <c r="B874" s="598" t="str">
        <f t="shared" si="52"/>
        <v>203622237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ФИНАНСОВИ АКТИВИ АД</v>
      </c>
      <c r="B875" s="598" t="str">
        <f t="shared" si="52"/>
        <v>203622237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ФИНАНСОВИ АКТИВИ АД</v>
      </c>
      <c r="B876" s="598" t="str">
        <f t="shared" si="52"/>
        <v>203622237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ФИНАНСОВИ АКТИВИ АД</v>
      </c>
      <c r="B877" s="598" t="str">
        <f t="shared" si="52"/>
        <v>203622237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ФИНАНСОВИ АКТИВИ АД</v>
      </c>
      <c r="B878" s="598" t="str">
        <f t="shared" si="52"/>
        <v>203622237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ФИНАНСОВИ АКТИВИ АД</v>
      </c>
      <c r="B879" s="598" t="str">
        <f t="shared" si="52"/>
        <v>203622237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ФИНАНСОВИ АКТИВИ АД</v>
      </c>
      <c r="B880" s="598" t="str">
        <f t="shared" si="52"/>
        <v>203622237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30147</v>
      </c>
    </row>
    <row r="881" spans="1:8">
      <c r="A881" s="598" t="str">
        <f t="shared" si="51"/>
        <v>ФИНАНСОВИ АКТИВИ АД</v>
      </c>
      <c r="B881" s="598" t="str">
        <f t="shared" si="52"/>
        <v>203622237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ФИНАНСОВИ АКТИВИ АД</v>
      </c>
      <c r="B882" s="598" t="str">
        <f t="shared" si="52"/>
        <v>203622237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945</v>
      </c>
    </row>
    <row r="883" spans="1:8">
      <c r="A883" s="598" t="str">
        <f t="shared" si="51"/>
        <v>ФИНАНСОВИ АКТИВИ АД</v>
      </c>
      <c r="B883" s="598" t="str">
        <f t="shared" si="52"/>
        <v>203622237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ФИНАНСОВИ АКТИВИ АД</v>
      </c>
      <c r="B884" s="598" t="str">
        <f t="shared" si="52"/>
        <v>203622237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2221</v>
      </c>
    </row>
    <row r="885" spans="1:8">
      <c r="A885" s="598" t="str">
        <f t="shared" si="51"/>
        <v>ФИНАНСОВИ АКТИВИ АД</v>
      </c>
      <c r="B885" s="598" t="str">
        <f t="shared" si="52"/>
        <v>203622237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ФИНАНСОВИ АКТИВИ АД</v>
      </c>
      <c r="B886" s="598" t="str">
        <f t="shared" si="52"/>
        <v>203622237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ФИНАНСОВИ АКТИВИ АД</v>
      </c>
      <c r="B887" s="598" t="str">
        <f t="shared" si="52"/>
        <v>203622237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ФИНАНСОВИ АКТИВИ АД</v>
      </c>
      <c r="B888" s="598" t="str">
        <f t="shared" si="52"/>
        <v>203622237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ФИНАНСОВИ АКТИВИ АД</v>
      </c>
      <c r="B889" s="598" t="str">
        <f t="shared" si="52"/>
        <v>203622237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3166</v>
      </c>
    </row>
    <row r="890" spans="1:8">
      <c r="A890" s="598" t="str">
        <f t="shared" si="51"/>
        <v>ФИНАНСОВИ АКТИВИ АД</v>
      </c>
      <c r="B890" s="598" t="str">
        <f t="shared" si="52"/>
        <v>203622237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37116</v>
      </c>
    </row>
    <row r="891" spans="1:8">
      <c r="A891" s="598" t="str">
        <f t="shared" si="51"/>
        <v>ФИНАНСОВИ АКТИВИ АД</v>
      </c>
      <c r="B891" s="598" t="str">
        <f t="shared" si="52"/>
        <v>203622237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ФИНАНСОВИ АКТИВИ АД</v>
      </c>
      <c r="B892" s="598" t="str">
        <f t="shared" si="52"/>
        <v>203622237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ФИНАНСОВИ АКТИВИ АД</v>
      </c>
      <c r="B893" s="598" t="str">
        <f t="shared" si="52"/>
        <v>203622237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ФИНАНСОВИ АКТИВИ АД</v>
      </c>
      <c r="B894" s="598" t="str">
        <f t="shared" si="52"/>
        <v>203622237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ФИНАНСОВИ АКТИВИ АД</v>
      </c>
      <c r="B895" s="598" t="str">
        <f t="shared" si="52"/>
        <v>203622237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ФИНАНСОВИ АКТИВИ АД</v>
      </c>
      <c r="B896" s="598" t="str">
        <f t="shared" si="52"/>
        <v>203622237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ФИНАНСОВИ АКТИВИ АД</v>
      </c>
      <c r="B897" s="598" t="str">
        <f t="shared" si="52"/>
        <v>203622237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ФИНАНСОВИ АКТИВИ АД</v>
      </c>
      <c r="B898" s="598" t="str">
        <f t="shared" si="52"/>
        <v>203622237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ФИНАНСОВИ АКТИВИ АД</v>
      </c>
      <c r="B899" s="598" t="str">
        <f t="shared" si="52"/>
        <v>203622237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ФИНАНСОВИ АКТИВИ АД</v>
      </c>
      <c r="B900" s="598" t="str">
        <f t="shared" si="52"/>
        <v>203622237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ФИНАНСОВИ АКТИВИ АД</v>
      </c>
      <c r="B901" s="598" t="str">
        <f t="shared" si="52"/>
        <v>203622237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ФИНАНСОВИ АКТИВИ АД</v>
      </c>
      <c r="B902" s="598" t="str">
        <f t="shared" si="52"/>
        <v>203622237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ФИНАНСОВИ АКТИВИ АД</v>
      </c>
      <c r="B903" s="598" t="str">
        <f t="shared" si="52"/>
        <v>203622237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ФИНАНСОВИ АКТИВИ АД</v>
      </c>
      <c r="B904" s="598" t="str">
        <f t="shared" si="52"/>
        <v>203622237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ФИНАНСОВИ АКТИВИ АД</v>
      </c>
      <c r="B905" s="598" t="str">
        <f t="shared" si="52"/>
        <v>203622237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ФИНАНСОВИ АКТИВИ АД</v>
      </c>
      <c r="B906" s="598" t="str">
        <f t="shared" si="52"/>
        <v>203622237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ФИНАНСОВИ АКТИВИ АД</v>
      </c>
      <c r="B907" s="598" t="str">
        <f t="shared" si="52"/>
        <v>203622237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ФИНАНСОВИ АКТИВИ АД</v>
      </c>
      <c r="B908" s="598" t="str">
        <f t="shared" si="52"/>
        <v>203622237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ФИНАНСОВИ АКТИВИ АД</v>
      </c>
      <c r="B909" s="598" t="str">
        <f t="shared" si="52"/>
        <v>203622237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ФИНАНСОВИ АКТИВИ АД</v>
      </c>
      <c r="B910" s="598" t="str">
        <f t="shared" si="52"/>
        <v>203622237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40282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ФИНАНСОВИ АКТИВИ АД</v>
      </c>
      <c r="B912" s="598" t="str">
        <f t="shared" ref="B912:B975" si="55">pdeBulstat</f>
        <v>203622237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ФИНАНСОВИ АКТИВИ АД</v>
      </c>
      <c r="B913" s="598" t="str">
        <f t="shared" si="55"/>
        <v>203622237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38897</v>
      </c>
    </row>
    <row r="914" spans="1:8">
      <c r="A914" s="598" t="str">
        <f t="shared" si="54"/>
        <v>ФИНАНСОВИ АКТИВИ АД</v>
      </c>
      <c r="B914" s="598" t="str">
        <f t="shared" si="55"/>
        <v>203622237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38897</v>
      </c>
    </row>
    <row r="915" spans="1:8">
      <c r="A915" s="598" t="str">
        <f t="shared" si="54"/>
        <v>ФИНАНСОВИ АКТИВИ АД</v>
      </c>
      <c r="B915" s="598" t="str">
        <f t="shared" si="55"/>
        <v>203622237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ФИНАНСОВИ АКТИВИ АД</v>
      </c>
      <c r="B916" s="598" t="str">
        <f t="shared" si="55"/>
        <v>203622237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ФИНАНСОВИ АКТИВИ АД</v>
      </c>
      <c r="B917" s="598" t="str">
        <f t="shared" si="55"/>
        <v>203622237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1496</v>
      </c>
    </row>
    <row r="918" spans="1:8">
      <c r="A918" s="598" t="str">
        <f t="shared" si="54"/>
        <v>ФИНАНСОВИ АКТИВИ АД</v>
      </c>
      <c r="B918" s="598" t="str">
        <f t="shared" si="55"/>
        <v>203622237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14507</v>
      </c>
    </row>
    <row r="919" spans="1:8">
      <c r="A919" s="598" t="str">
        <f t="shared" si="54"/>
        <v>ФИНАНСОВИ АКТИВИ АД</v>
      </c>
      <c r="B919" s="598" t="str">
        <f t="shared" si="55"/>
        <v>203622237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14507</v>
      </c>
    </row>
    <row r="920" spans="1:8">
      <c r="A920" s="598" t="str">
        <f t="shared" si="54"/>
        <v>ФИНАНСОВИ АКТИВИ АД</v>
      </c>
      <c r="B920" s="598" t="str">
        <f t="shared" si="55"/>
        <v>203622237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ФИНАНСОВИ АКТИВИ АД</v>
      </c>
      <c r="B921" s="598" t="str">
        <f t="shared" si="55"/>
        <v>203622237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54900</v>
      </c>
    </row>
    <row r="922" spans="1:8">
      <c r="A922" s="598" t="str">
        <f t="shared" si="54"/>
        <v>ФИНАНСОВИ АКТИВИ АД</v>
      </c>
      <c r="B922" s="598" t="str">
        <f t="shared" si="55"/>
        <v>203622237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7</v>
      </c>
    </row>
    <row r="923" spans="1:8">
      <c r="A923" s="598" t="str">
        <f t="shared" si="54"/>
        <v>ФИНАНСОВИ АКТИВИ АД</v>
      </c>
      <c r="B923" s="598" t="str">
        <f t="shared" si="55"/>
        <v>203622237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7411</v>
      </c>
    </row>
    <row r="924" spans="1:8">
      <c r="A924" s="598" t="str">
        <f t="shared" si="54"/>
        <v>ФИНАНСОВИ АКТИВИ АД</v>
      </c>
      <c r="B924" s="598" t="str">
        <f t="shared" si="55"/>
        <v>203622237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7411</v>
      </c>
    </row>
    <row r="925" spans="1:8">
      <c r="A925" s="598" t="str">
        <f t="shared" si="54"/>
        <v>ФИНАНСОВИ АКТИВИ АД</v>
      </c>
      <c r="B925" s="598" t="str">
        <f t="shared" si="55"/>
        <v>203622237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ФИНАНСОВИ АКТИВИ АД</v>
      </c>
      <c r="B926" s="598" t="str">
        <f t="shared" si="55"/>
        <v>203622237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ФИНАНСОВИ АКТИВИ АД</v>
      </c>
      <c r="B927" s="598" t="str">
        <f t="shared" si="55"/>
        <v>203622237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8606</v>
      </c>
    </row>
    <row r="928" spans="1:8">
      <c r="A928" s="598" t="str">
        <f t="shared" si="54"/>
        <v>ФИНАНСОВИ АКТИВИ АД</v>
      </c>
      <c r="B928" s="598" t="str">
        <f t="shared" si="55"/>
        <v>203622237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ФИНАНСОВИ АКТИВИ АД</v>
      </c>
      <c r="B929" s="598" t="str">
        <f t="shared" si="55"/>
        <v>203622237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23948</v>
      </c>
    </row>
    <row r="930" spans="1:8">
      <c r="A930" s="598" t="str">
        <f t="shared" si="54"/>
        <v>ФИНАНСОВИ АКТИВИ АД</v>
      </c>
      <c r="B930" s="598" t="str">
        <f t="shared" si="55"/>
        <v>203622237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1</v>
      </c>
    </row>
    <row r="931" spans="1:8">
      <c r="A931" s="598" t="str">
        <f t="shared" si="54"/>
        <v>ФИНАНСОВИ АКТИВИ АД</v>
      </c>
      <c r="B931" s="598" t="str">
        <f t="shared" si="55"/>
        <v>203622237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ФИНАНСОВИ АКТИВИ АД</v>
      </c>
      <c r="B932" s="598" t="str">
        <f t="shared" si="55"/>
        <v>203622237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ФИНАНСОВИ АКТИВИ АД</v>
      </c>
      <c r="B933" s="598" t="str">
        <f t="shared" si="55"/>
        <v>203622237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ФИНАНСОВИ АКТИВИ АД</v>
      </c>
      <c r="B934" s="598" t="str">
        <f t="shared" si="55"/>
        <v>203622237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ФИНАНСОВИ АКТИВИ АД</v>
      </c>
      <c r="B935" s="598" t="str">
        <f t="shared" si="55"/>
        <v>203622237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ФИНАНСОВИ АКТИВИ АД</v>
      </c>
      <c r="B936" s="598" t="str">
        <f t="shared" si="55"/>
        <v>203622237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ФИНАНСОВИ АКТИВИ АД</v>
      </c>
      <c r="B937" s="598" t="str">
        <f t="shared" si="55"/>
        <v>203622237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250</v>
      </c>
    </row>
    <row r="938" spans="1:8">
      <c r="A938" s="598" t="str">
        <f t="shared" si="54"/>
        <v>ФИНАНСОВИ АКТИВИ АД</v>
      </c>
      <c r="B938" s="598" t="str">
        <f t="shared" si="55"/>
        <v>203622237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ФИНАНСОВИ АКТИВИ АД</v>
      </c>
      <c r="B939" s="598" t="str">
        <f t="shared" si="55"/>
        <v>203622237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ФИНАНСОВИ АКТИВИ АД</v>
      </c>
      <c r="B940" s="598" t="str">
        <f t="shared" si="55"/>
        <v>203622237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ФИНАНСОВИ АКТИВИ АД</v>
      </c>
      <c r="B941" s="598" t="str">
        <f t="shared" si="55"/>
        <v>203622237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250</v>
      </c>
    </row>
    <row r="942" spans="1:8">
      <c r="A942" s="598" t="str">
        <f t="shared" si="54"/>
        <v>ФИНАНСОВИ АКТИВИ АД</v>
      </c>
      <c r="B942" s="598" t="str">
        <f t="shared" si="55"/>
        <v>203622237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40216</v>
      </c>
    </row>
    <row r="943" spans="1:8">
      <c r="A943" s="598" t="str">
        <f t="shared" si="54"/>
        <v>ФИНАНСОВИ АКТИВИ АД</v>
      </c>
      <c r="B943" s="598" t="str">
        <f t="shared" si="55"/>
        <v>203622237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95123</v>
      </c>
    </row>
    <row r="944" spans="1:8">
      <c r="A944" s="598" t="str">
        <f t="shared" si="54"/>
        <v>ФИНАНСОВИ АКТИВИ АД</v>
      </c>
      <c r="B944" s="598" t="str">
        <f t="shared" si="55"/>
        <v>203622237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ФИНАНСОВИ АКТИВИ АД</v>
      </c>
      <c r="B945" s="598" t="str">
        <f t="shared" si="55"/>
        <v>203622237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ФИНАНСОВИ АКТИВИ АД</v>
      </c>
      <c r="B946" s="598" t="str">
        <f t="shared" si="55"/>
        <v>203622237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ФИНАНСОВИ АКТИВИ АД</v>
      </c>
      <c r="B947" s="598" t="str">
        <f t="shared" si="55"/>
        <v>203622237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ФИНАНСОВИ АКТИВИ АД</v>
      </c>
      <c r="B948" s="598" t="str">
        <f t="shared" si="55"/>
        <v>203622237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ФИНАНСОВИ АКТИВИ АД</v>
      </c>
      <c r="B949" s="598" t="str">
        <f t="shared" si="55"/>
        <v>203622237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ФИНАНСОВИ АКТИВИ АД</v>
      </c>
      <c r="B950" s="598" t="str">
        <f t="shared" si="55"/>
        <v>203622237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ФИНАНСОВИ АКТИВИ АД</v>
      </c>
      <c r="B951" s="598" t="str">
        <f t="shared" si="55"/>
        <v>203622237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ФИНАНСОВИ АКТИВИ АД</v>
      </c>
      <c r="B952" s="598" t="str">
        <f t="shared" si="55"/>
        <v>203622237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ФИНАНСОВИ АКТИВИ АД</v>
      </c>
      <c r="B953" s="598" t="str">
        <f t="shared" si="55"/>
        <v>203622237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ФИНАНСОВИ АКТИВИ АД</v>
      </c>
      <c r="B954" s="598" t="str">
        <f t="shared" si="55"/>
        <v>203622237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ФИНАНСОВИ АКТИВИ АД</v>
      </c>
      <c r="B955" s="598" t="str">
        <f t="shared" si="55"/>
        <v>203622237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7411</v>
      </c>
    </row>
    <row r="956" spans="1:8">
      <c r="A956" s="598" t="str">
        <f t="shared" si="54"/>
        <v>ФИНАНСОВИ АКТИВИ АД</v>
      </c>
      <c r="B956" s="598" t="str">
        <f t="shared" si="55"/>
        <v>203622237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7411</v>
      </c>
    </row>
    <row r="957" spans="1:8">
      <c r="A957" s="598" t="str">
        <f t="shared" si="54"/>
        <v>ФИНАНСОВИ АКТИВИ АД</v>
      </c>
      <c r="B957" s="598" t="str">
        <f t="shared" si="55"/>
        <v>203622237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ФИНАНСОВИ АКТИВИ АД</v>
      </c>
      <c r="B958" s="598" t="str">
        <f t="shared" si="55"/>
        <v>203622237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ФИНАНСОВИ АКТИВИ АД</v>
      </c>
      <c r="B959" s="598" t="str">
        <f t="shared" si="55"/>
        <v>203622237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8606</v>
      </c>
    </row>
    <row r="960" spans="1:8">
      <c r="A960" s="598" t="str">
        <f t="shared" si="54"/>
        <v>ФИНАНСОВИ АКТИВИ АД</v>
      </c>
      <c r="B960" s="598" t="str">
        <f t="shared" si="55"/>
        <v>203622237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ФИНАНСОВИ АКТИВИ АД</v>
      </c>
      <c r="B961" s="598" t="str">
        <f t="shared" si="55"/>
        <v>203622237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23948</v>
      </c>
    </row>
    <row r="962" spans="1:8">
      <c r="A962" s="598" t="str">
        <f t="shared" si="54"/>
        <v>ФИНАНСОВИ АКТИВИ АД</v>
      </c>
      <c r="B962" s="598" t="str">
        <f t="shared" si="55"/>
        <v>203622237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1</v>
      </c>
    </row>
    <row r="963" spans="1:8">
      <c r="A963" s="598" t="str">
        <f t="shared" si="54"/>
        <v>ФИНАНСОВИ АКТИВИ АД</v>
      </c>
      <c r="B963" s="598" t="str">
        <f t="shared" si="55"/>
        <v>203622237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ФИНАНСОВИ АКТИВИ АД</v>
      </c>
      <c r="B964" s="598" t="str">
        <f t="shared" si="55"/>
        <v>203622237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ФИНАНСОВИ АКТИВИ АД</v>
      </c>
      <c r="B965" s="598" t="str">
        <f t="shared" si="55"/>
        <v>203622237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ФИНАНСОВИ АКТИВИ АД</v>
      </c>
      <c r="B966" s="598" t="str">
        <f t="shared" si="55"/>
        <v>203622237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ФИНАНСОВИ АКТИВИ АД</v>
      </c>
      <c r="B967" s="598" t="str">
        <f t="shared" si="55"/>
        <v>203622237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ФИНАНСОВИ АКТИВИ АД</v>
      </c>
      <c r="B968" s="598" t="str">
        <f t="shared" si="55"/>
        <v>203622237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ФИНАНСОВИ АКТИВИ АД</v>
      </c>
      <c r="B969" s="598" t="str">
        <f t="shared" si="55"/>
        <v>203622237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250</v>
      </c>
    </row>
    <row r="970" spans="1:8">
      <c r="A970" s="598" t="str">
        <f t="shared" si="54"/>
        <v>ФИНАНСОВИ АКТИВИ АД</v>
      </c>
      <c r="B970" s="598" t="str">
        <f t="shared" si="55"/>
        <v>203622237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ФИНАНСОВИ АКТИВИ АД</v>
      </c>
      <c r="B971" s="598" t="str">
        <f t="shared" si="55"/>
        <v>203622237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ФИНАНСОВИ АКТИВИ АД</v>
      </c>
      <c r="B972" s="598" t="str">
        <f t="shared" si="55"/>
        <v>203622237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ФИНАНСОВИ АКТИВИ АД</v>
      </c>
      <c r="B973" s="598" t="str">
        <f t="shared" si="55"/>
        <v>203622237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250</v>
      </c>
    </row>
    <row r="974" spans="1:8">
      <c r="A974" s="598" t="str">
        <f t="shared" si="54"/>
        <v>ФИНАНСОВИ АКТИВИ АД</v>
      </c>
      <c r="B974" s="598" t="str">
        <f t="shared" si="55"/>
        <v>203622237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40216</v>
      </c>
    </row>
    <row r="975" spans="1:8">
      <c r="A975" s="598" t="str">
        <f t="shared" si="54"/>
        <v>ФИНАНСОВИ АКТИВИ АД</v>
      </c>
      <c r="B975" s="598" t="str">
        <f t="shared" si="55"/>
        <v>203622237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40216</v>
      </c>
    </row>
    <row r="976" spans="1:8">
      <c r="A976" s="598" t="str">
        <f t="shared" ref="A976:A1039" si="57">pdeName</f>
        <v>ФИНАНСОВИ АКТИВИ АД</v>
      </c>
      <c r="B976" s="598" t="str">
        <f t="shared" ref="B976:B1039" si="58">pdeBulstat</f>
        <v>203622237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ФИНАНСОВИ АКТИВИ АД</v>
      </c>
      <c r="B977" s="598" t="str">
        <f t="shared" si="58"/>
        <v>203622237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38897</v>
      </c>
    </row>
    <row r="978" spans="1:8">
      <c r="A978" s="598" t="str">
        <f t="shared" si="57"/>
        <v>ФИНАНСОВИ АКТИВИ АД</v>
      </c>
      <c r="B978" s="598" t="str">
        <f t="shared" si="58"/>
        <v>203622237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38897</v>
      </c>
    </row>
    <row r="979" spans="1:8">
      <c r="A979" s="598" t="str">
        <f t="shared" si="57"/>
        <v>ФИНАНСОВИ АКТИВИ АД</v>
      </c>
      <c r="B979" s="598" t="str">
        <f t="shared" si="58"/>
        <v>203622237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ФИНАНСОВИ АКТИВИ АД</v>
      </c>
      <c r="B980" s="598" t="str">
        <f t="shared" si="58"/>
        <v>203622237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ФИНАНСОВИ АКТИВИ АД</v>
      </c>
      <c r="B981" s="598" t="str">
        <f t="shared" si="58"/>
        <v>203622237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1496</v>
      </c>
    </row>
    <row r="982" spans="1:8">
      <c r="A982" s="598" t="str">
        <f t="shared" si="57"/>
        <v>ФИНАНСОВИ АКТИВИ АД</v>
      </c>
      <c r="B982" s="598" t="str">
        <f t="shared" si="58"/>
        <v>203622237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14507</v>
      </c>
    </row>
    <row r="983" spans="1:8">
      <c r="A983" s="598" t="str">
        <f t="shared" si="57"/>
        <v>ФИНАНСОВИ АКТИВИ АД</v>
      </c>
      <c r="B983" s="598" t="str">
        <f t="shared" si="58"/>
        <v>203622237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14507</v>
      </c>
    </row>
    <row r="984" spans="1:8">
      <c r="A984" s="598" t="str">
        <f t="shared" si="57"/>
        <v>ФИНАНСОВИ АКТИВИ АД</v>
      </c>
      <c r="B984" s="598" t="str">
        <f t="shared" si="58"/>
        <v>203622237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ФИНАНСОВИ АКТИВИ АД</v>
      </c>
      <c r="B985" s="598" t="str">
        <f t="shared" si="58"/>
        <v>203622237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54900</v>
      </c>
    </row>
    <row r="986" spans="1:8">
      <c r="A986" s="598" t="str">
        <f t="shared" si="57"/>
        <v>ФИНАНСОВИ АКТИВИ АД</v>
      </c>
      <c r="B986" s="598" t="str">
        <f t="shared" si="58"/>
        <v>203622237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7</v>
      </c>
    </row>
    <row r="987" spans="1:8">
      <c r="A987" s="598" t="str">
        <f t="shared" si="57"/>
        <v>ФИНАНСОВИ АКТИВИ АД</v>
      </c>
      <c r="B987" s="598" t="str">
        <f t="shared" si="58"/>
        <v>203622237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ФИНАНСОВИ АКТИВИ АД</v>
      </c>
      <c r="B988" s="598" t="str">
        <f t="shared" si="58"/>
        <v>203622237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ФИНАНСОВИ АКТИВИ АД</v>
      </c>
      <c r="B989" s="598" t="str">
        <f t="shared" si="58"/>
        <v>203622237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ФИНАНСОВИ АКТИВИ АД</v>
      </c>
      <c r="B990" s="598" t="str">
        <f t="shared" si="58"/>
        <v>203622237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ФИНАНСОВИ АКТИВИ АД</v>
      </c>
      <c r="B991" s="598" t="str">
        <f t="shared" si="58"/>
        <v>203622237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ФИНАНСОВИ АКТИВИ АД</v>
      </c>
      <c r="B992" s="598" t="str">
        <f t="shared" si="58"/>
        <v>203622237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ФИНАНСОВИ АКТИВИ АД</v>
      </c>
      <c r="B993" s="598" t="str">
        <f t="shared" si="58"/>
        <v>203622237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ФИНАНСОВИ АКТИВИ АД</v>
      </c>
      <c r="B994" s="598" t="str">
        <f t="shared" si="58"/>
        <v>203622237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ФИНАНСОВИ АКТИВИ АД</v>
      </c>
      <c r="B995" s="598" t="str">
        <f t="shared" si="58"/>
        <v>203622237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ФИНАНСОВИ АКТИВИ АД</v>
      </c>
      <c r="B996" s="598" t="str">
        <f t="shared" si="58"/>
        <v>203622237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ФИНАНСОВИ АКТИВИ АД</v>
      </c>
      <c r="B997" s="598" t="str">
        <f t="shared" si="58"/>
        <v>203622237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ФИНАНСОВИ АКТИВИ АД</v>
      </c>
      <c r="B998" s="598" t="str">
        <f t="shared" si="58"/>
        <v>203622237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ФИНАНСОВИ АКТИВИ АД</v>
      </c>
      <c r="B999" s="598" t="str">
        <f t="shared" si="58"/>
        <v>203622237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ФИНАНСОВИ АКТИВИ АД</v>
      </c>
      <c r="B1000" s="598" t="str">
        <f t="shared" si="58"/>
        <v>203622237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ФИНАНСОВИ АКТИВИ АД</v>
      </c>
      <c r="B1001" s="598" t="str">
        <f t="shared" si="58"/>
        <v>203622237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ФИНАНСОВИ АКТИВИ АД</v>
      </c>
      <c r="B1002" s="598" t="str">
        <f t="shared" si="58"/>
        <v>203622237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ФИНАНСОВИ АКТИВИ АД</v>
      </c>
      <c r="B1003" s="598" t="str">
        <f t="shared" si="58"/>
        <v>203622237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ФИНАНСОВИ АКТИВИ АД</v>
      </c>
      <c r="B1004" s="598" t="str">
        <f t="shared" si="58"/>
        <v>203622237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ФИНАНСОВИ АКТИВИ АД</v>
      </c>
      <c r="B1005" s="598" t="str">
        <f t="shared" si="58"/>
        <v>203622237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ФИНАНСОВИ АКТИВИ АД</v>
      </c>
      <c r="B1006" s="598" t="str">
        <f t="shared" si="58"/>
        <v>203622237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ФИНАНСОВИ АКТИВИ АД</v>
      </c>
      <c r="B1007" s="598" t="str">
        <f t="shared" si="58"/>
        <v>203622237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54907</v>
      </c>
    </row>
    <row r="1008" spans="1:8">
      <c r="A1008" s="598" t="str">
        <f t="shared" si="57"/>
        <v>ФИНАНСОВИ АКТИВИ АД</v>
      </c>
      <c r="B1008" s="598" t="str">
        <f t="shared" si="58"/>
        <v>203622237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ФИНАНСОВИ АКТИВИ АД</v>
      </c>
      <c r="B1009" s="598" t="str">
        <f t="shared" si="58"/>
        <v>203622237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ФИНАНСОВИ АКТИВИ АД</v>
      </c>
      <c r="B1010" s="598" t="str">
        <f t="shared" si="58"/>
        <v>203622237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ФИНАНСОВИ АКТИВИ АД</v>
      </c>
      <c r="B1011" s="598" t="str">
        <f t="shared" si="58"/>
        <v>203622237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ФИНАНСОВИ АКТИВИ АД</v>
      </c>
      <c r="B1012" s="598" t="str">
        <f t="shared" si="58"/>
        <v>203622237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38485</v>
      </c>
    </row>
    <row r="1013" spans="1:8">
      <c r="A1013" s="598" t="str">
        <f t="shared" si="57"/>
        <v>ФИНАНСОВИ АКТИВИ АД</v>
      </c>
      <c r="B1013" s="598" t="str">
        <f t="shared" si="58"/>
        <v>203622237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38485</v>
      </c>
    </row>
    <row r="1014" spans="1:8">
      <c r="A1014" s="598" t="str">
        <f t="shared" si="57"/>
        <v>ФИНАНСОВИ АКТИВИ АД</v>
      </c>
      <c r="B1014" s="598" t="str">
        <f t="shared" si="58"/>
        <v>203622237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ФИНАНСОВИ АКТИВИ АД</v>
      </c>
      <c r="B1015" s="598" t="str">
        <f t="shared" si="58"/>
        <v>203622237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ФИНАНСОВИ АКТИВИ АД</v>
      </c>
      <c r="B1016" s="598" t="str">
        <f t="shared" si="58"/>
        <v>203622237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ФИНАНСОВИ АКТИВИ АД</v>
      </c>
      <c r="B1017" s="598" t="str">
        <f t="shared" si="58"/>
        <v>203622237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ФИНАНСОВИ АКТИВИ АД</v>
      </c>
      <c r="B1018" s="598" t="str">
        <f t="shared" si="58"/>
        <v>203622237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ФИНАНСОВИ АКТИВИ АД</v>
      </c>
      <c r="B1019" s="598" t="str">
        <f t="shared" si="58"/>
        <v>203622237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25000</v>
      </c>
    </row>
    <row r="1020" spans="1:8">
      <c r="A1020" s="598" t="str">
        <f t="shared" si="57"/>
        <v>ФИНАНСОВИ АКТИВИ АД</v>
      </c>
      <c r="B1020" s="598" t="str">
        <f t="shared" si="58"/>
        <v>203622237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ФИНАНСОВИ АКТИВИ АД</v>
      </c>
      <c r="B1021" s="598" t="str">
        <f t="shared" si="58"/>
        <v>203622237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ФИНАНСОВИ АКТИВИ АД</v>
      </c>
      <c r="B1022" s="598" t="str">
        <f t="shared" si="58"/>
        <v>203622237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63485</v>
      </c>
    </row>
    <row r="1023" spans="1:8">
      <c r="A1023" s="598" t="str">
        <f t="shared" si="57"/>
        <v>ФИНАНСОВИ АКТИВИ АД</v>
      </c>
      <c r="B1023" s="598" t="str">
        <f t="shared" si="58"/>
        <v>203622237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134</v>
      </c>
    </row>
    <row r="1024" spans="1:8">
      <c r="A1024" s="598" t="str">
        <f t="shared" si="57"/>
        <v>ФИНАНСОВИ АКТИВИ АД</v>
      </c>
      <c r="B1024" s="598" t="str">
        <f t="shared" si="58"/>
        <v>203622237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ФИНАНСОВИ АКТИВИ АД</v>
      </c>
      <c r="B1025" s="598" t="str">
        <f t="shared" si="58"/>
        <v>203622237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ФИНАНСОВИ АКТИВИ АД</v>
      </c>
      <c r="B1026" s="598" t="str">
        <f t="shared" si="58"/>
        <v>203622237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ФИНАНСОВИ АКТИВИ АД</v>
      </c>
      <c r="B1027" s="598" t="str">
        <f t="shared" si="58"/>
        <v>203622237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ФИНАНСОВИ АКТИВИ АД</v>
      </c>
      <c r="B1028" s="598" t="str">
        <f t="shared" si="58"/>
        <v>203622237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ФИНАНСОВИ АКТИВИ АД</v>
      </c>
      <c r="B1029" s="598" t="str">
        <f t="shared" si="58"/>
        <v>203622237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ФИНАНСОВИ АКТИВИ АД</v>
      </c>
      <c r="B1030" s="598" t="str">
        <f t="shared" si="58"/>
        <v>203622237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ФИНАНСОВИ АКТИВИ АД</v>
      </c>
      <c r="B1031" s="598" t="str">
        <f t="shared" si="58"/>
        <v>203622237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ФИНАНСОВИ АКТИВИ АД</v>
      </c>
      <c r="B1032" s="598" t="str">
        <f t="shared" si="58"/>
        <v>203622237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ФИНАНСОВИ АКТИВИ АД</v>
      </c>
      <c r="B1033" s="598" t="str">
        <f t="shared" si="58"/>
        <v>203622237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6464</v>
      </c>
    </row>
    <row r="1034" spans="1:8">
      <c r="A1034" s="598" t="str">
        <f t="shared" si="57"/>
        <v>ФИНАНСОВИ АКТИВИ АД</v>
      </c>
      <c r="B1034" s="598" t="str">
        <f t="shared" si="58"/>
        <v>203622237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ФИНАНСОВИ АКТИВИ АД</v>
      </c>
      <c r="B1035" s="598" t="str">
        <f t="shared" si="58"/>
        <v>203622237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83</v>
      </c>
    </row>
    <row r="1036" spans="1:8">
      <c r="A1036" s="598" t="str">
        <f t="shared" si="57"/>
        <v>ФИНАНСОВИ АКТИВИ АД</v>
      </c>
      <c r="B1036" s="598" t="str">
        <f t="shared" si="58"/>
        <v>203622237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6381</v>
      </c>
    </row>
    <row r="1037" spans="1:8">
      <c r="A1037" s="598" t="str">
        <f t="shared" si="57"/>
        <v>ФИНАНСОВИ АКТИВИ АД</v>
      </c>
      <c r="B1037" s="598" t="str">
        <f t="shared" si="58"/>
        <v>203622237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ФИНАНСОВИ АКТИВИ АД</v>
      </c>
      <c r="B1038" s="598" t="str">
        <f t="shared" si="58"/>
        <v>203622237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1065</v>
      </c>
    </row>
    <row r="1039" spans="1:8">
      <c r="A1039" s="598" t="str">
        <f t="shared" si="57"/>
        <v>ФИНАНСОВИ АКТИВИ АД</v>
      </c>
      <c r="B1039" s="598" t="str">
        <f t="shared" si="58"/>
        <v>203622237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52</v>
      </c>
    </row>
    <row r="1040" spans="1:8">
      <c r="A1040" s="598" t="str">
        <f t="shared" ref="A1040:A1103" si="60">pdeName</f>
        <v>ФИНАНСОВИ АКТИВИ АД</v>
      </c>
      <c r="B1040" s="598" t="str">
        <f t="shared" ref="B1040:B1103" si="61">pdeBulstat</f>
        <v>203622237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620</v>
      </c>
    </row>
    <row r="1041" spans="1:8">
      <c r="A1041" s="598" t="str">
        <f t="shared" si="60"/>
        <v>ФИНАНСОВИ АКТИВИ АД</v>
      </c>
      <c r="B1041" s="598" t="str">
        <f t="shared" si="61"/>
        <v>203622237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ФИНАНСОВИ АКТИВИ АД</v>
      </c>
      <c r="B1042" s="598" t="str">
        <f t="shared" si="61"/>
        <v>203622237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85</v>
      </c>
    </row>
    <row r="1043" spans="1:8">
      <c r="A1043" s="598" t="str">
        <f t="shared" si="60"/>
        <v>ФИНАНСОВИ АКТИВИ АД</v>
      </c>
      <c r="B1043" s="598" t="str">
        <f t="shared" si="61"/>
        <v>203622237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274</v>
      </c>
    </row>
    <row r="1044" spans="1:8">
      <c r="A1044" s="598" t="str">
        <f t="shared" si="60"/>
        <v>ФИНАНСОВИ АКТИВИ АД</v>
      </c>
      <c r="B1044" s="598" t="str">
        <f t="shared" si="61"/>
        <v>203622237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50</v>
      </c>
    </row>
    <row r="1045" spans="1:8">
      <c r="A1045" s="598" t="str">
        <f t="shared" si="60"/>
        <v>ФИНАНСОВИ АКТИВИ АД</v>
      </c>
      <c r="B1045" s="598" t="str">
        <f t="shared" si="61"/>
        <v>203622237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208</v>
      </c>
    </row>
    <row r="1046" spans="1:8">
      <c r="A1046" s="598" t="str">
        <f t="shared" si="60"/>
        <v>ФИНАНСОВИ АКТИВИ АД</v>
      </c>
      <c r="B1046" s="598" t="str">
        <f t="shared" si="61"/>
        <v>203622237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16</v>
      </c>
    </row>
    <row r="1047" spans="1:8">
      <c r="A1047" s="598" t="str">
        <f t="shared" si="60"/>
        <v>ФИНАНСОВИ АКТИВИ АД</v>
      </c>
      <c r="B1047" s="598" t="str">
        <f t="shared" si="61"/>
        <v>203622237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34</v>
      </c>
    </row>
    <row r="1048" spans="1:8">
      <c r="A1048" s="598" t="str">
        <f t="shared" si="60"/>
        <v>ФИНАНСОВИ АКТИВИ АД</v>
      </c>
      <c r="B1048" s="598" t="str">
        <f t="shared" si="61"/>
        <v>203622237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764</v>
      </c>
    </row>
    <row r="1049" spans="1:8">
      <c r="A1049" s="598" t="str">
        <f t="shared" si="60"/>
        <v>ФИНАНСОВИ АКТИВИ АД</v>
      </c>
      <c r="B1049" s="598" t="str">
        <f t="shared" si="61"/>
        <v>203622237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8293</v>
      </c>
    </row>
    <row r="1050" spans="1:8">
      <c r="A1050" s="598" t="str">
        <f t="shared" si="60"/>
        <v>ФИНАНСОВИ АКТИВИ АД</v>
      </c>
      <c r="B1050" s="598" t="str">
        <f t="shared" si="61"/>
        <v>203622237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71912</v>
      </c>
    </row>
    <row r="1051" spans="1:8">
      <c r="A1051" s="598" t="str">
        <f t="shared" si="60"/>
        <v>ФИНАНСОВИ АКТИВИ АД</v>
      </c>
      <c r="B1051" s="598" t="str">
        <f t="shared" si="61"/>
        <v>203622237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ФИНАНСОВИ АКТИВИ АД</v>
      </c>
      <c r="B1052" s="598" t="str">
        <f t="shared" si="61"/>
        <v>203622237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ФИНАНСОВИ АКТИВИ АД</v>
      </c>
      <c r="B1053" s="598" t="str">
        <f t="shared" si="61"/>
        <v>203622237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ФИНАНСОВИ АКТИВИ АД</v>
      </c>
      <c r="B1054" s="598" t="str">
        <f t="shared" si="61"/>
        <v>203622237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ФИНАНСОВИ АКТИВИ АД</v>
      </c>
      <c r="B1055" s="598" t="str">
        <f t="shared" si="61"/>
        <v>203622237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ФИНАНСОВИ АКТИВИ АД</v>
      </c>
      <c r="B1056" s="598" t="str">
        <f t="shared" si="61"/>
        <v>203622237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ФИНАНСОВИ АКТИВИ АД</v>
      </c>
      <c r="B1057" s="598" t="str">
        <f t="shared" si="61"/>
        <v>203622237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ФИНАНСОВИ АКТИВИ АД</v>
      </c>
      <c r="B1058" s="598" t="str">
        <f t="shared" si="61"/>
        <v>203622237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ФИНАНСОВИ АКТИВИ АД</v>
      </c>
      <c r="B1059" s="598" t="str">
        <f t="shared" si="61"/>
        <v>203622237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ФИНАНСОВИ АКТИВИ АД</v>
      </c>
      <c r="B1060" s="598" t="str">
        <f t="shared" si="61"/>
        <v>203622237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ФИНАНСОВИ АКТИВИ АД</v>
      </c>
      <c r="B1061" s="598" t="str">
        <f t="shared" si="61"/>
        <v>203622237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ФИНАНСОВИ АКТИВИ АД</v>
      </c>
      <c r="B1062" s="598" t="str">
        <f t="shared" si="61"/>
        <v>203622237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ФИНАНСОВИ АКТИВИ АД</v>
      </c>
      <c r="B1063" s="598" t="str">
        <f t="shared" si="61"/>
        <v>203622237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ФИНАНСОВИ АКТИВИ АД</v>
      </c>
      <c r="B1064" s="598" t="str">
        <f t="shared" si="61"/>
        <v>203622237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ФИНАНСОВИ АКТИВИ АД</v>
      </c>
      <c r="B1065" s="598" t="str">
        <f t="shared" si="61"/>
        <v>203622237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ФИНАНСОВИ АКТИВИ АД</v>
      </c>
      <c r="B1066" s="598" t="str">
        <f t="shared" si="61"/>
        <v>203622237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ФИНАНСОВИ АКТИВИ АД</v>
      </c>
      <c r="B1067" s="598" t="str">
        <f t="shared" si="61"/>
        <v>203622237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ФИНАНСОВИ АКТИВИ АД</v>
      </c>
      <c r="B1068" s="598" t="str">
        <f t="shared" si="61"/>
        <v>203622237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ФИНАНСОВИ АКТИВИ АД</v>
      </c>
      <c r="B1069" s="598" t="str">
        <f t="shared" si="61"/>
        <v>203622237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ФИНАНСОВИ АКТИВИ АД</v>
      </c>
      <c r="B1070" s="598" t="str">
        <f t="shared" si="61"/>
        <v>203622237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ФИНАНСОВИ АКТИВИ АД</v>
      </c>
      <c r="B1071" s="598" t="str">
        <f t="shared" si="61"/>
        <v>203622237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ФИНАНСОВИ АКТИВИ АД</v>
      </c>
      <c r="B1072" s="598" t="str">
        <f t="shared" si="61"/>
        <v>203622237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ФИНАНСОВИ АКТИВИ АД</v>
      </c>
      <c r="B1073" s="598" t="str">
        <f t="shared" si="61"/>
        <v>203622237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ФИНАНСОВИ АКТИВИ АД</v>
      </c>
      <c r="B1074" s="598" t="str">
        <f t="shared" si="61"/>
        <v>203622237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ФИНАНСОВИ АКТИВИ АД</v>
      </c>
      <c r="B1075" s="598" t="str">
        <f t="shared" si="61"/>
        <v>203622237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ФИНАНСОВИ АКТИВИ АД</v>
      </c>
      <c r="B1076" s="598" t="str">
        <f t="shared" si="61"/>
        <v>203622237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6464</v>
      </c>
    </row>
    <row r="1077" spans="1:8">
      <c r="A1077" s="598" t="str">
        <f t="shared" si="60"/>
        <v>ФИНАНСОВИ АКТИВИ АД</v>
      </c>
      <c r="B1077" s="598" t="str">
        <f t="shared" si="61"/>
        <v>203622237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ФИНАНСОВИ АКТИВИ АД</v>
      </c>
      <c r="B1078" s="598" t="str">
        <f t="shared" si="61"/>
        <v>203622237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83</v>
      </c>
    </row>
    <row r="1079" spans="1:8">
      <c r="A1079" s="598" t="str">
        <f t="shared" si="60"/>
        <v>ФИНАНСОВИ АКТИВИ АД</v>
      </c>
      <c r="B1079" s="598" t="str">
        <f t="shared" si="61"/>
        <v>203622237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6381</v>
      </c>
    </row>
    <row r="1080" spans="1:8">
      <c r="A1080" s="598" t="str">
        <f t="shared" si="60"/>
        <v>ФИНАНСОВИ АКТИВИ АД</v>
      </c>
      <c r="B1080" s="598" t="str">
        <f t="shared" si="61"/>
        <v>203622237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ФИНАНСОВИ АКТИВИ АД</v>
      </c>
      <c r="B1081" s="598" t="str">
        <f t="shared" si="61"/>
        <v>203622237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1065</v>
      </c>
    </row>
    <row r="1082" spans="1:8">
      <c r="A1082" s="598" t="str">
        <f t="shared" si="60"/>
        <v>ФИНАНСОВИ АКТИВИ АД</v>
      </c>
      <c r="B1082" s="598" t="str">
        <f t="shared" si="61"/>
        <v>203622237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52</v>
      </c>
    </row>
    <row r="1083" spans="1:8">
      <c r="A1083" s="598" t="str">
        <f t="shared" si="60"/>
        <v>ФИНАНСОВИ АКТИВИ АД</v>
      </c>
      <c r="B1083" s="598" t="str">
        <f t="shared" si="61"/>
        <v>203622237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620</v>
      </c>
    </row>
    <row r="1084" spans="1:8">
      <c r="A1084" s="598" t="str">
        <f t="shared" si="60"/>
        <v>ФИНАНСОВИ АКТИВИ АД</v>
      </c>
      <c r="B1084" s="598" t="str">
        <f t="shared" si="61"/>
        <v>203622237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ФИНАНСОВИ АКТИВИ АД</v>
      </c>
      <c r="B1085" s="598" t="str">
        <f t="shared" si="61"/>
        <v>203622237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85</v>
      </c>
    </row>
    <row r="1086" spans="1:8">
      <c r="A1086" s="598" t="str">
        <f t="shared" si="60"/>
        <v>ФИНАНСОВИ АКТИВИ АД</v>
      </c>
      <c r="B1086" s="598" t="str">
        <f t="shared" si="61"/>
        <v>203622237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274</v>
      </c>
    </row>
    <row r="1087" spans="1:8">
      <c r="A1087" s="598" t="str">
        <f t="shared" si="60"/>
        <v>ФИНАНСОВИ АКТИВИ АД</v>
      </c>
      <c r="B1087" s="598" t="str">
        <f t="shared" si="61"/>
        <v>203622237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50</v>
      </c>
    </row>
    <row r="1088" spans="1:8">
      <c r="A1088" s="598" t="str">
        <f t="shared" si="60"/>
        <v>ФИНАНСОВИ АКТИВИ АД</v>
      </c>
      <c r="B1088" s="598" t="str">
        <f t="shared" si="61"/>
        <v>203622237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208</v>
      </c>
    </row>
    <row r="1089" spans="1:8">
      <c r="A1089" s="598" t="str">
        <f t="shared" si="60"/>
        <v>ФИНАНСОВИ АКТИВИ АД</v>
      </c>
      <c r="B1089" s="598" t="str">
        <f t="shared" si="61"/>
        <v>203622237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16</v>
      </c>
    </row>
    <row r="1090" spans="1:8">
      <c r="A1090" s="598" t="str">
        <f t="shared" si="60"/>
        <v>ФИНАНСОВИ АКТИВИ АД</v>
      </c>
      <c r="B1090" s="598" t="str">
        <f t="shared" si="61"/>
        <v>203622237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34</v>
      </c>
    </row>
    <row r="1091" spans="1:8">
      <c r="A1091" s="598" t="str">
        <f t="shared" si="60"/>
        <v>ФИНАНСОВИ АКТИВИ АД</v>
      </c>
      <c r="B1091" s="598" t="str">
        <f t="shared" si="61"/>
        <v>203622237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764</v>
      </c>
    </row>
    <row r="1092" spans="1:8">
      <c r="A1092" s="598" t="str">
        <f t="shared" si="60"/>
        <v>ФИНАНСОВИ АКТИВИ АД</v>
      </c>
      <c r="B1092" s="598" t="str">
        <f t="shared" si="61"/>
        <v>203622237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8293</v>
      </c>
    </row>
    <row r="1093" spans="1:8">
      <c r="A1093" s="598" t="str">
        <f t="shared" si="60"/>
        <v>ФИНАНСОВИ АКТИВИ АД</v>
      </c>
      <c r="B1093" s="598" t="str">
        <f t="shared" si="61"/>
        <v>203622237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8293</v>
      </c>
    </row>
    <row r="1094" spans="1:8">
      <c r="A1094" s="598" t="str">
        <f t="shared" si="60"/>
        <v>ФИНАНСОВИ АКТИВИ АД</v>
      </c>
      <c r="B1094" s="598" t="str">
        <f t="shared" si="61"/>
        <v>203622237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ФИНАНСОВИ АКТИВИ АД</v>
      </c>
      <c r="B1095" s="598" t="str">
        <f t="shared" si="61"/>
        <v>203622237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ФИНАНСОВИ АКТИВИ АД</v>
      </c>
      <c r="B1096" s="598" t="str">
        <f t="shared" si="61"/>
        <v>203622237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ФИНАНСОВИ АКТИВИ АД</v>
      </c>
      <c r="B1097" s="598" t="str">
        <f t="shared" si="61"/>
        <v>203622237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ФИНАНСОВИ АКТИВИ АД</v>
      </c>
      <c r="B1098" s="598" t="str">
        <f t="shared" si="61"/>
        <v>203622237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38485</v>
      </c>
    </row>
    <row r="1099" spans="1:8">
      <c r="A1099" s="598" t="str">
        <f t="shared" si="60"/>
        <v>ФИНАНСОВИ АКТИВИ АД</v>
      </c>
      <c r="B1099" s="598" t="str">
        <f t="shared" si="61"/>
        <v>203622237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38485</v>
      </c>
    </row>
    <row r="1100" spans="1:8">
      <c r="A1100" s="598" t="str">
        <f t="shared" si="60"/>
        <v>ФИНАНСОВИ АКТИВИ АД</v>
      </c>
      <c r="B1100" s="598" t="str">
        <f t="shared" si="61"/>
        <v>203622237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ФИНАНСОВИ АКТИВИ АД</v>
      </c>
      <c r="B1101" s="598" t="str">
        <f t="shared" si="61"/>
        <v>203622237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ФИНАНСОВИ АКТИВИ АД</v>
      </c>
      <c r="B1102" s="598" t="str">
        <f t="shared" si="61"/>
        <v>203622237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ФИНАНСОВИ АКТИВИ АД</v>
      </c>
      <c r="B1103" s="598" t="str">
        <f t="shared" si="61"/>
        <v>203622237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ФИНАНСОВИ АКТИВИ АД</v>
      </c>
      <c r="B1104" s="598" t="str">
        <f t="shared" ref="B1104:B1167" si="64">pdeBulstat</f>
        <v>203622237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ФИНАНСОВИ АКТИВИ АД</v>
      </c>
      <c r="B1105" s="598" t="str">
        <f t="shared" si="64"/>
        <v>203622237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25000</v>
      </c>
    </row>
    <row r="1106" spans="1:8">
      <c r="A1106" s="598" t="str">
        <f t="shared" si="63"/>
        <v>ФИНАНСОВИ АКТИВИ АД</v>
      </c>
      <c r="B1106" s="598" t="str">
        <f t="shared" si="64"/>
        <v>203622237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ФИНАНСОВИ АКТИВИ АД</v>
      </c>
      <c r="B1107" s="598" t="str">
        <f t="shared" si="64"/>
        <v>203622237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ФИНАНСОВИ АКТИВИ АД</v>
      </c>
      <c r="B1108" s="598" t="str">
        <f t="shared" si="64"/>
        <v>203622237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63485</v>
      </c>
    </row>
    <row r="1109" spans="1:8">
      <c r="A1109" s="598" t="str">
        <f t="shared" si="63"/>
        <v>ФИНАНСОВИ АКТИВИ АД</v>
      </c>
      <c r="B1109" s="598" t="str">
        <f t="shared" si="64"/>
        <v>203622237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134</v>
      </c>
    </row>
    <row r="1110" spans="1:8">
      <c r="A1110" s="598" t="str">
        <f t="shared" si="63"/>
        <v>ФИНАНСОВИ АКТИВИ АД</v>
      </c>
      <c r="B1110" s="598" t="str">
        <f t="shared" si="64"/>
        <v>203622237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ФИНАНСОВИ АКТИВИ АД</v>
      </c>
      <c r="B1111" s="598" t="str">
        <f t="shared" si="64"/>
        <v>203622237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ФИНАНСОВИ АКТИВИ АД</v>
      </c>
      <c r="B1112" s="598" t="str">
        <f t="shared" si="64"/>
        <v>203622237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ФИНАНСОВИ АКТИВИ АД</v>
      </c>
      <c r="B1113" s="598" t="str">
        <f t="shared" si="64"/>
        <v>203622237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ФИНАНСОВИ АКТИВИ АД</v>
      </c>
      <c r="B1114" s="598" t="str">
        <f t="shared" si="64"/>
        <v>203622237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ФИНАНСОВИ АКТИВИ АД</v>
      </c>
      <c r="B1115" s="598" t="str">
        <f t="shared" si="64"/>
        <v>203622237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ФИНАНСОВИ АКТИВИ АД</v>
      </c>
      <c r="B1116" s="598" t="str">
        <f t="shared" si="64"/>
        <v>203622237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ФИНАНСОВИ АКТИВИ АД</v>
      </c>
      <c r="B1117" s="598" t="str">
        <f t="shared" si="64"/>
        <v>203622237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ФИНАНСОВИ АКТИВИ АД</v>
      </c>
      <c r="B1118" s="598" t="str">
        <f t="shared" si="64"/>
        <v>203622237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ФИНАНСОВИ АКТИВИ АД</v>
      </c>
      <c r="B1119" s="598" t="str">
        <f t="shared" si="64"/>
        <v>203622237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ФИНАНСОВИ АКТИВИ АД</v>
      </c>
      <c r="B1120" s="598" t="str">
        <f t="shared" si="64"/>
        <v>203622237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ФИНАНСОВИ АКТИВИ АД</v>
      </c>
      <c r="B1121" s="598" t="str">
        <f t="shared" si="64"/>
        <v>203622237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ФИНАНСОВИ АКТИВИ АД</v>
      </c>
      <c r="B1122" s="598" t="str">
        <f t="shared" si="64"/>
        <v>203622237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ФИНАНСОВИ АКТИВИ АД</v>
      </c>
      <c r="B1123" s="598" t="str">
        <f t="shared" si="64"/>
        <v>203622237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ФИНАНСОВИ АКТИВИ АД</v>
      </c>
      <c r="B1124" s="598" t="str">
        <f t="shared" si="64"/>
        <v>203622237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ФИНАНСОВИ АКТИВИ АД</v>
      </c>
      <c r="B1125" s="598" t="str">
        <f t="shared" si="64"/>
        <v>203622237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ФИНАНСОВИ АКТИВИ АД</v>
      </c>
      <c r="B1126" s="598" t="str">
        <f t="shared" si="64"/>
        <v>203622237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ФИНАНСОВИ АКТИВИ АД</v>
      </c>
      <c r="B1127" s="598" t="str">
        <f t="shared" si="64"/>
        <v>203622237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ФИНАНСОВИ АКТИВИ АД</v>
      </c>
      <c r="B1128" s="598" t="str">
        <f t="shared" si="64"/>
        <v>203622237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ФИНАНСОВИ АКТИВИ АД</v>
      </c>
      <c r="B1129" s="598" t="str">
        <f t="shared" si="64"/>
        <v>203622237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ФИНАНСОВИ АКТИВИ АД</v>
      </c>
      <c r="B1130" s="598" t="str">
        <f t="shared" si="64"/>
        <v>203622237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ФИНАНСОВИ АКТИВИ АД</v>
      </c>
      <c r="B1131" s="598" t="str">
        <f t="shared" si="64"/>
        <v>203622237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ФИНАНСОВИ АКТИВИ АД</v>
      </c>
      <c r="B1132" s="598" t="str">
        <f t="shared" si="64"/>
        <v>203622237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ФИНАНСОВИ АКТИВИ АД</v>
      </c>
      <c r="B1133" s="598" t="str">
        <f t="shared" si="64"/>
        <v>203622237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ФИНАНСОВИ АКТИВИ АД</v>
      </c>
      <c r="B1134" s="598" t="str">
        <f t="shared" si="64"/>
        <v>203622237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ФИНАНСОВИ АКТИВИ АД</v>
      </c>
      <c r="B1135" s="598" t="str">
        <f t="shared" si="64"/>
        <v>203622237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ФИНАНСОВИ АКТИВИ АД</v>
      </c>
      <c r="B1136" s="598" t="str">
        <f t="shared" si="64"/>
        <v>203622237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63619</v>
      </c>
    </row>
    <row r="1137" spans="1:8">
      <c r="A1137" s="598" t="str">
        <f t="shared" si="63"/>
        <v>ФИНАНСОВИ АКТИВИ АД</v>
      </c>
      <c r="B1137" s="598" t="str">
        <f t="shared" si="64"/>
        <v>203622237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ФИНАНСОВИ АКТИВИ АД</v>
      </c>
      <c r="B1138" s="598" t="str">
        <f t="shared" si="64"/>
        <v>203622237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ФИНАНСОВИ АКТИВИ АД</v>
      </c>
      <c r="B1139" s="598" t="str">
        <f t="shared" si="64"/>
        <v>203622237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ФИНАНСОВИ АКТИВИ АД</v>
      </c>
      <c r="B1140" s="598" t="str">
        <f t="shared" si="64"/>
        <v>203622237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ФИНАНСОВИ АКТИВИ АД</v>
      </c>
      <c r="B1141" s="598" t="str">
        <f t="shared" si="64"/>
        <v>203622237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ФИНАНСОВИ АКТИВИ АД</v>
      </c>
      <c r="B1142" s="598" t="str">
        <f t="shared" si="64"/>
        <v>203622237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ФИНАНСОВИ АКТИВИ АД</v>
      </c>
      <c r="B1143" s="598" t="str">
        <f t="shared" si="64"/>
        <v>203622237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ФИНАНСОВИ АКТИВИ АД</v>
      </c>
      <c r="B1144" s="598" t="str">
        <f t="shared" si="64"/>
        <v>203622237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ФИНАНСОВИ АКТИВИ АД</v>
      </c>
      <c r="B1145" s="598" t="str">
        <f t="shared" si="64"/>
        <v>203622237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ФИНАНСОВИ АКТИВИ АД</v>
      </c>
      <c r="B1146" s="598" t="str">
        <f t="shared" si="64"/>
        <v>203622237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ФИНАНСОВИ АКТИВИ АД</v>
      </c>
      <c r="B1147" s="598" t="str">
        <f t="shared" si="64"/>
        <v>203622237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ФИНАНСОВИ АКТИВИ АД</v>
      </c>
      <c r="B1148" s="598" t="str">
        <f t="shared" si="64"/>
        <v>203622237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ФИНАНСОВИ АКТИВИ АД</v>
      </c>
      <c r="B1149" s="598" t="str">
        <f t="shared" si="64"/>
        <v>203622237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ФИНАНСОВИ АКТИВИ АД</v>
      </c>
      <c r="B1150" s="598" t="str">
        <f t="shared" si="64"/>
        <v>203622237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ФИНАНСОВИ АКТИВИ АД</v>
      </c>
      <c r="B1151" s="598" t="str">
        <f t="shared" si="64"/>
        <v>203622237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ФИНАНСОВИ АКТИВИ АД</v>
      </c>
      <c r="B1152" s="598" t="str">
        <f t="shared" si="64"/>
        <v>203622237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ФИНАНСОВИ АКТИВИ АД</v>
      </c>
      <c r="B1153" s="598" t="str">
        <f t="shared" si="64"/>
        <v>203622237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ФИНАНСОВИ АКТИВИ АД</v>
      </c>
      <c r="B1154" s="598" t="str">
        <f t="shared" si="64"/>
        <v>203622237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ФИНАНСОВИ АКТИВИ АД</v>
      </c>
      <c r="B1155" s="598" t="str">
        <f t="shared" si="64"/>
        <v>203622237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ФИНАНСОВИ АКТИВИ АД</v>
      </c>
      <c r="B1156" s="598" t="str">
        <f t="shared" si="64"/>
        <v>203622237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ФИНАНСОВИ АКТИВИ АД</v>
      </c>
      <c r="B1157" s="598" t="str">
        <f t="shared" si="64"/>
        <v>203622237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ФИНАНСОВИ АКТИВИ АД</v>
      </c>
      <c r="B1158" s="598" t="str">
        <f t="shared" si="64"/>
        <v>203622237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ФИНАНСОВИ АКТИВИ АД</v>
      </c>
      <c r="B1159" s="598" t="str">
        <f t="shared" si="64"/>
        <v>203622237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ФИНАНСОВИ АКТИВИ АД</v>
      </c>
      <c r="B1160" s="598" t="str">
        <f t="shared" si="64"/>
        <v>203622237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ФИНАНСОВИ АКТИВИ АД</v>
      </c>
      <c r="B1161" s="598" t="str">
        <f t="shared" si="64"/>
        <v>203622237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ФИНАНСОВИ АКТИВИ АД</v>
      </c>
      <c r="B1162" s="598" t="str">
        <f t="shared" si="64"/>
        <v>203622237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ФИНАНСОВИ АКТИВИ АД</v>
      </c>
      <c r="B1163" s="598" t="str">
        <f t="shared" si="64"/>
        <v>203622237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ФИНАНСОВИ АКТИВИ АД</v>
      </c>
      <c r="B1164" s="598" t="str">
        <f t="shared" si="64"/>
        <v>203622237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ФИНАНСОВИ АКТИВИ АД</v>
      </c>
      <c r="B1165" s="598" t="str">
        <f t="shared" si="64"/>
        <v>203622237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ФИНАНСОВИ АКТИВИ АД</v>
      </c>
      <c r="B1166" s="598" t="str">
        <f t="shared" si="64"/>
        <v>203622237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ФИНАНСОВИ АКТИВИ АД</v>
      </c>
      <c r="B1167" s="598" t="str">
        <f t="shared" si="64"/>
        <v>203622237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ФИНАНСОВИ АКТИВИ АД</v>
      </c>
      <c r="B1168" s="598" t="str">
        <f t="shared" ref="B1168:B1195" si="67">pdeBulstat</f>
        <v>203622237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ФИНАНСОВИ АКТИВИ АД</v>
      </c>
      <c r="B1169" s="598" t="str">
        <f t="shared" si="67"/>
        <v>203622237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ФИНАНСОВИ АКТИВИ АД</v>
      </c>
      <c r="B1170" s="598" t="str">
        <f t="shared" si="67"/>
        <v>203622237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ФИНАНСОВИ АКТИВИ АД</v>
      </c>
      <c r="B1171" s="598" t="str">
        <f t="shared" si="67"/>
        <v>203622237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ФИНАНСОВИ АКТИВИ АД</v>
      </c>
      <c r="B1172" s="598" t="str">
        <f t="shared" si="67"/>
        <v>203622237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ФИНАНСОВИ АКТИВИ АД</v>
      </c>
      <c r="B1173" s="598" t="str">
        <f t="shared" si="67"/>
        <v>203622237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ФИНАНСОВИ АКТИВИ АД</v>
      </c>
      <c r="B1174" s="598" t="str">
        <f t="shared" si="67"/>
        <v>203622237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ФИНАНСОВИ АКТИВИ АД</v>
      </c>
      <c r="B1175" s="598" t="str">
        <f t="shared" si="67"/>
        <v>203622237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ФИНАНСОВИ АКТИВИ АД</v>
      </c>
      <c r="B1176" s="598" t="str">
        <f t="shared" si="67"/>
        <v>203622237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ФИНАНСОВИ АКТИВИ АД</v>
      </c>
      <c r="B1177" s="598" t="str">
        <f t="shared" si="67"/>
        <v>203622237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ФИНАНСОВИ АКТИВИ АД</v>
      </c>
      <c r="B1178" s="598" t="str">
        <f t="shared" si="67"/>
        <v>203622237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ФИНАНСОВИ АКТИВИ АД</v>
      </c>
      <c r="B1179" s="598" t="str">
        <f t="shared" si="67"/>
        <v>203622237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ФИНАНСОВИ АКТИВИ АД</v>
      </c>
      <c r="B1180" s="598" t="str">
        <f t="shared" si="67"/>
        <v>203622237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ФИНАНСОВИ АКТИВИ АД</v>
      </c>
      <c r="B1181" s="598" t="str">
        <f t="shared" si="67"/>
        <v>203622237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ФИНАНСОВИ АКТИВИ АД</v>
      </c>
      <c r="B1182" s="598" t="str">
        <f t="shared" si="67"/>
        <v>203622237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ФИНАНСОВИ АКТИВИ АД</v>
      </c>
      <c r="B1183" s="598" t="str">
        <f t="shared" si="67"/>
        <v>203622237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ФИНАНСОВИ АКТИВИ АД</v>
      </c>
      <c r="B1184" s="598" t="str">
        <f t="shared" si="67"/>
        <v>203622237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ФИНАНСОВИ АКТИВИ АД</v>
      </c>
      <c r="B1185" s="598" t="str">
        <f t="shared" si="67"/>
        <v>203622237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ФИНАНСОВИ АКТИВИ АД</v>
      </c>
      <c r="B1186" s="598" t="str">
        <f t="shared" si="67"/>
        <v>203622237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ФИНАНСОВИ АКТИВИ АД</v>
      </c>
      <c r="B1187" s="598" t="str">
        <f t="shared" si="67"/>
        <v>203622237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ФИНАНСОВИ АКТИВИ АД</v>
      </c>
      <c r="B1188" s="598" t="str">
        <f t="shared" si="67"/>
        <v>203622237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ФИНАНСОВИ АКТИВИ АД</v>
      </c>
      <c r="B1189" s="598" t="str">
        <f t="shared" si="67"/>
        <v>203622237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ФИНАНСОВИ АКТИВИ АД</v>
      </c>
      <c r="B1190" s="598" t="str">
        <f t="shared" si="67"/>
        <v>203622237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ФИНАНСОВИ АКТИВИ АД</v>
      </c>
      <c r="B1191" s="598" t="str">
        <f t="shared" si="67"/>
        <v>203622237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ФИНАНСОВИ АКТИВИ АД</v>
      </c>
      <c r="B1192" s="598" t="str">
        <f t="shared" si="67"/>
        <v>203622237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ФИНАНСОВИ АКТИВИ АД</v>
      </c>
      <c r="B1193" s="598" t="str">
        <f t="shared" si="67"/>
        <v>203622237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ФИНАНСОВИ АКТИВИ АД</v>
      </c>
      <c r="B1194" s="598" t="str">
        <f t="shared" si="67"/>
        <v>203622237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ФИНАНСОВИ АКТИВИ АД</v>
      </c>
      <c r="B1195" s="598" t="str">
        <f t="shared" si="67"/>
        <v>203622237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ФИНАНСОВИ АКТИВИ АД</v>
      </c>
      <c r="B1197" s="598" t="str">
        <f t="shared" ref="B1197:B1228" si="70">pdeBulstat</f>
        <v>203622237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ФИНАНСОВИ АКТИВИ АД</v>
      </c>
      <c r="B1198" s="598" t="str">
        <f t="shared" si="70"/>
        <v>203622237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130</v>
      </c>
    </row>
    <row r="1199" spans="1:8">
      <c r="A1199" s="598" t="str">
        <f t="shared" si="69"/>
        <v>ФИНАНСОВИ АКТИВИ АД</v>
      </c>
      <c r="B1199" s="598" t="str">
        <f t="shared" si="70"/>
        <v>203622237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ФИНАНСОВИ АКТИВИ АД</v>
      </c>
      <c r="B1200" s="598" t="str">
        <f t="shared" si="70"/>
        <v>203622237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ФИНАНСОВИ АКТИВИ АД</v>
      </c>
      <c r="B1201" s="598" t="str">
        <f t="shared" si="70"/>
        <v>203622237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ФИНАНСОВИ АКТИВИ АД</v>
      </c>
      <c r="B1202" s="598" t="str">
        <f t="shared" si="70"/>
        <v>203622237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130</v>
      </c>
    </row>
    <row r="1203" spans="1:8">
      <c r="A1203" s="598" t="str">
        <f t="shared" si="69"/>
        <v>ФИНАНСОВИ АКТИВИ АД</v>
      </c>
      <c r="B1203" s="598" t="str">
        <f t="shared" si="70"/>
        <v>203622237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370</v>
      </c>
    </row>
    <row r="1204" spans="1:8">
      <c r="A1204" s="598" t="str">
        <f t="shared" si="69"/>
        <v>ФИНАНСОВИ АКТИВИ АД</v>
      </c>
      <c r="B1204" s="598" t="str">
        <f t="shared" si="70"/>
        <v>203622237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ФИНАНСОВИ АКТИВИ АД</v>
      </c>
      <c r="B1205" s="598" t="str">
        <f t="shared" si="70"/>
        <v>203622237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ФИНАНСОВИ АКТИВИ АД</v>
      </c>
      <c r="B1206" s="598" t="str">
        <f t="shared" si="70"/>
        <v>203622237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ФИНАНСОВИ АКТИВИ АД</v>
      </c>
      <c r="B1207" s="598" t="str">
        <f t="shared" si="70"/>
        <v>203622237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ФИНАНСОВИ АКТИВИ АД</v>
      </c>
      <c r="B1208" s="598" t="str">
        <f t="shared" si="70"/>
        <v>203622237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ФИНАНСОВИ АКТИВИ АД</v>
      </c>
      <c r="B1209" s="598" t="str">
        <f t="shared" si="70"/>
        <v>203622237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ФИНАНСОВИ АКТИВИ АД</v>
      </c>
      <c r="B1210" s="598" t="str">
        <f t="shared" si="70"/>
        <v>203622237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370</v>
      </c>
    </row>
    <row r="1211" spans="1:8">
      <c r="A1211" s="598" t="str">
        <f t="shared" si="69"/>
        <v>ФИНАНСОВИ АКТИВИ АД</v>
      </c>
      <c r="B1211" s="598" t="str">
        <f t="shared" si="70"/>
        <v>203622237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ФИНАНСОВИ АКТИВИ АД</v>
      </c>
      <c r="B1212" s="598" t="str">
        <f t="shared" si="70"/>
        <v>203622237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ФИНАНСОВИ АКТИВИ АД</v>
      </c>
      <c r="B1213" s="598" t="str">
        <f t="shared" si="70"/>
        <v>203622237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ФИНАНСОВИ АКТИВИ АД</v>
      </c>
      <c r="B1214" s="598" t="str">
        <f t="shared" si="70"/>
        <v>203622237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ФИНАНСОВИ АКТИВИ АД</v>
      </c>
      <c r="B1215" s="598" t="str">
        <f t="shared" si="70"/>
        <v>203622237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ФИНАНСОВИ АКТИВИ АД</v>
      </c>
      <c r="B1216" s="598" t="str">
        <f t="shared" si="70"/>
        <v>203622237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ФИНАНСОВИ АКТИВИ АД</v>
      </c>
      <c r="B1217" s="598" t="str">
        <f t="shared" si="70"/>
        <v>203622237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ФИНАНСОВИ АКТИВИ АД</v>
      </c>
      <c r="B1218" s="598" t="str">
        <f t="shared" si="70"/>
        <v>203622237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ФИНАНСОВИ АКТИВИ АД</v>
      </c>
      <c r="B1219" s="598" t="str">
        <f t="shared" si="70"/>
        <v>203622237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ФИНАНСОВИ АКТИВИ АД</v>
      </c>
      <c r="B1220" s="598" t="str">
        <f t="shared" si="70"/>
        <v>203622237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ФИНАНСОВИ АКТИВИ АД</v>
      </c>
      <c r="B1221" s="598" t="str">
        <f t="shared" si="70"/>
        <v>203622237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ФИНАНСОВИ АКТИВИ АД</v>
      </c>
      <c r="B1222" s="598" t="str">
        <f t="shared" si="70"/>
        <v>203622237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ФИНАНСОВИ АКТИВИ АД</v>
      </c>
      <c r="B1223" s="598" t="str">
        <f t="shared" si="70"/>
        <v>203622237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ФИНАНСОВИ АКТИВИ АД</v>
      </c>
      <c r="B1224" s="598" t="str">
        <f t="shared" si="70"/>
        <v>203622237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ФИНАНСОВИ АКТИВИ АД</v>
      </c>
      <c r="B1225" s="598" t="str">
        <f t="shared" si="70"/>
        <v>203622237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ФИНАНСОВИ АКТИВИ АД</v>
      </c>
      <c r="B1226" s="598" t="str">
        <f t="shared" si="70"/>
        <v>203622237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ФИНАНСОВИ АКТИВИ АД</v>
      </c>
      <c r="B1227" s="598" t="str">
        <f t="shared" si="70"/>
        <v>203622237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ФИНАНСОВИ АКТИВИ АД</v>
      </c>
      <c r="B1228" s="598" t="str">
        <f t="shared" si="70"/>
        <v>203622237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ФИНАНСОВИ АКТИВИ АД</v>
      </c>
      <c r="B1229" s="598" t="str">
        <f t="shared" ref="B1229:B1260" si="73">pdeBulstat</f>
        <v>203622237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ФИНАНСОВИ АКТИВИ АД</v>
      </c>
      <c r="B1230" s="598" t="str">
        <f t="shared" si="73"/>
        <v>203622237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ФИНАНСОВИ АКТИВИ АД</v>
      </c>
      <c r="B1231" s="598" t="str">
        <f t="shared" si="73"/>
        <v>203622237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ФИНАНСОВИ АКТИВИ АД</v>
      </c>
      <c r="B1232" s="598" t="str">
        <f t="shared" si="73"/>
        <v>203622237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ФИНАНСОВИ АКТИВИ АД</v>
      </c>
      <c r="B1233" s="598" t="str">
        <f t="shared" si="73"/>
        <v>203622237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ФИНАНСОВИ АКТИВИ АД</v>
      </c>
      <c r="B1234" s="598" t="str">
        <f t="shared" si="73"/>
        <v>203622237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ФИНАНСОВИ АКТИВИ АД</v>
      </c>
      <c r="B1235" s="598" t="str">
        <f t="shared" si="73"/>
        <v>203622237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ФИНАНСОВИ АКТИВИ АД</v>
      </c>
      <c r="B1236" s="598" t="str">
        <f t="shared" si="73"/>
        <v>203622237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ФИНАНСОВИ АКТИВИ АД</v>
      </c>
      <c r="B1237" s="598" t="str">
        <f t="shared" si="73"/>
        <v>203622237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ФИНАНСОВИ АКТИВИ АД</v>
      </c>
      <c r="B1238" s="598" t="str">
        <f t="shared" si="73"/>
        <v>203622237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ФИНАНСОВИ АКТИВИ АД</v>
      </c>
      <c r="B1239" s="598" t="str">
        <f t="shared" si="73"/>
        <v>203622237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ФИНАНСОВИ АКТИВИ АД</v>
      </c>
      <c r="B1240" s="598" t="str">
        <f t="shared" si="73"/>
        <v>203622237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234</v>
      </c>
    </row>
    <row r="1241" spans="1:8">
      <c r="A1241" s="598" t="str">
        <f t="shared" si="72"/>
        <v>ФИНАНСОВИ АКТИВИ АД</v>
      </c>
      <c r="B1241" s="598" t="str">
        <f t="shared" si="73"/>
        <v>203622237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ФИНАНСОВИ АКТИВИ АД</v>
      </c>
      <c r="B1242" s="598" t="str">
        <f t="shared" si="73"/>
        <v>203622237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ФИНАНСОВИ АКТИВИ АД</v>
      </c>
      <c r="B1243" s="598" t="str">
        <f t="shared" si="73"/>
        <v>203622237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ФИНАНСОВИ АКТИВИ АД</v>
      </c>
      <c r="B1244" s="598" t="str">
        <f t="shared" si="73"/>
        <v>203622237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234</v>
      </c>
    </row>
    <row r="1245" spans="1:8">
      <c r="A1245" s="598" t="str">
        <f t="shared" si="72"/>
        <v>ФИНАНСОВИ АКТИВИ АД</v>
      </c>
      <c r="B1245" s="598" t="str">
        <f t="shared" si="73"/>
        <v>203622237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481</v>
      </c>
    </row>
    <row r="1246" spans="1:8">
      <c r="A1246" s="598" t="str">
        <f t="shared" si="72"/>
        <v>ФИНАНСОВИ АКТИВИ АД</v>
      </c>
      <c r="B1246" s="598" t="str">
        <f t="shared" si="73"/>
        <v>203622237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ФИНАНСОВИ АКТИВИ АД</v>
      </c>
      <c r="B1247" s="598" t="str">
        <f t="shared" si="73"/>
        <v>203622237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ФИНАНСОВИ АКТИВИ АД</v>
      </c>
      <c r="B1248" s="598" t="str">
        <f t="shared" si="73"/>
        <v>203622237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ФИНАНСОВИ АКТИВИ АД</v>
      </c>
      <c r="B1249" s="598" t="str">
        <f t="shared" si="73"/>
        <v>203622237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ФИНАНСОВИ АКТИВИ АД</v>
      </c>
      <c r="B1250" s="598" t="str">
        <f t="shared" si="73"/>
        <v>203622237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ФИНАНСОВИ АКТИВИ АД</v>
      </c>
      <c r="B1251" s="598" t="str">
        <f t="shared" si="73"/>
        <v>203622237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ФИНАНСОВИ АКТИВИ АД</v>
      </c>
      <c r="B1252" s="598" t="str">
        <f t="shared" si="73"/>
        <v>203622237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481</v>
      </c>
    </row>
    <row r="1253" spans="1:8">
      <c r="A1253" s="598" t="str">
        <f t="shared" si="72"/>
        <v>ФИНАНСОВИ АКТИВИ АД</v>
      </c>
      <c r="B1253" s="598" t="str">
        <f t="shared" si="73"/>
        <v>203622237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ФИНАНСОВИ АКТИВИ АД</v>
      </c>
      <c r="B1254" s="598" t="str">
        <f t="shared" si="73"/>
        <v>203622237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ФИНАНСОВИ АКТИВИ АД</v>
      </c>
      <c r="B1255" s="598" t="str">
        <f t="shared" si="73"/>
        <v>203622237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ФИНАНСОВИ АКТИВИ АД</v>
      </c>
      <c r="B1256" s="598" t="str">
        <f t="shared" si="73"/>
        <v>203622237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ФИНАНСОВИ АКТИВИ АД</v>
      </c>
      <c r="B1257" s="598" t="str">
        <f t="shared" si="73"/>
        <v>203622237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ФИНАНСОВИ АКТИВИ АД</v>
      </c>
      <c r="B1258" s="598" t="str">
        <f t="shared" si="73"/>
        <v>203622237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ФИНАНСОВИ АКТИВИ АД</v>
      </c>
      <c r="B1259" s="598" t="str">
        <f t="shared" si="73"/>
        <v>203622237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ФИНАНСОВИ АКТИВИ АД</v>
      </c>
      <c r="B1260" s="598" t="str">
        <f t="shared" si="73"/>
        <v>203622237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ФИНАНСОВИ АКТИВИ АД</v>
      </c>
      <c r="B1261" s="598" t="str">
        <f t="shared" ref="B1261:B1294" si="76">pdeBulstat</f>
        <v>203622237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ФИНАНСОВИ АКТИВИ АД</v>
      </c>
      <c r="B1262" s="598" t="str">
        <f t="shared" si="76"/>
        <v>203622237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ФИНАНСОВИ АКТИВИ АД</v>
      </c>
      <c r="B1263" s="598" t="str">
        <f t="shared" si="76"/>
        <v>203622237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ФИНАНСОВИ АКТИВИ АД</v>
      </c>
      <c r="B1264" s="598" t="str">
        <f t="shared" si="76"/>
        <v>203622237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ФИНАНСОВИ АКТИВИ АД</v>
      </c>
      <c r="B1265" s="598" t="str">
        <f t="shared" si="76"/>
        <v>203622237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ФИНАНСОВИ АКТИВИ АД</v>
      </c>
      <c r="B1266" s="598" t="str">
        <f t="shared" si="76"/>
        <v>203622237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ФИНАНСОВИ АКТИВИ АД</v>
      </c>
      <c r="B1267" s="598" t="str">
        <f t="shared" si="76"/>
        <v>203622237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ФИНАНСОВИ АКТИВИ АД</v>
      </c>
      <c r="B1268" s="598" t="str">
        <f t="shared" si="76"/>
        <v>203622237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ФИНАНСОВИ АКТИВИ АД</v>
      </c>
      <c r="B1269" s="598" t="str">
        <f t="shared" si="76"/>
        <v>203622237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ФИНАНСОВИ АКТИВИ АД</v>
      </c>
      <c r="B1270" s="598" t="str">
        <f t="shared" si="76"/>
        <v>203622237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ФИНАНСОВИ АКТИВИ АД</v>
      </c>
      <c r="B1271" s="598" t="str">
        <f t="shared" si="76"/>
        <v>203622237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ФИНАНСОВИ АКТИВИ АД</v>
      </c>
      <c r="B1272" s="598" t="str">
        <f t="shared" si="76"/>
        <v>203622237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ФИНАНСОВИ АКТИВИ АД</v>
      </c>
      <c r="B1273" s="598" t="str">
        <f t="shared" si="76"/>
        <v>203622237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ФИНАНСОВИ АКТИВИ АД</v>
      </c>
      <c r="B1274" s="598" t="str">
        <f t="shared" si="76"/>
        <v>203622237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ФИНАНСОВИ АКТИВИ АД</v>
      </c>
      <c r="B1275" s="598" t="str">
        <f t="shared" si="76"/>
        <v>203622237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ФИНАНСОВИ АКТИВИ АД</v>
      </c>
      <c r="B1276" s="598" t="str">
        <f t="shared" si="76"/>
        <v>203622237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ФИНАНСОВИ АКТИВИ АД</v>
      </c>
      <c r="B1277" s="598" t="str">
        <f t="shared" si="76"/>
        <v>203622237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ФИНАНСОВИ АКТИВИ АД</v>
      </c>
      <c r="B1278" s="598" t="str">
        <f t="shared" si="76"/>
        <v>203622237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ФИНАНСОВИ АКТИВИ АД</v>
      </c>
      <c r="B1279" s="598" t="str">
        <f t="shared" si="76"/>
        <v>203622237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ФИНАНСОВИ АКТИВИ АД</v>
      </c>
      <c r="B1280" s="598" t="str">
        <f t="shared" si="76"/>
        <v>203622237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ФИНАНСОВИ АКТИВИ АД</v>
      </c>
      <c r="B1281" s="598" t="str">
        <f t="shared" si="76"/>
        <v>203622237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ФИНАНСОВИ АКТИВИ АД</v>
      </c>
      <c r="B1282" s="598" t="str">
        <f t="shared" si="76"/>
        <v>203622237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234</v>
      </c>
    </row>
    <row r="1283" spans="1:8">
      <c r="A1283" s="598" t="str">
        <f t="shared" si="75"/>
        <v>ФИНАНСОВИ АКТИВИ АД</v>
      </c>
      <c r="B1283" s="598" t="str">
        <f t="shared" si="76"/>
        <v>203622237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ФИНАНСОВИ АКТИВИ АД</v>
      </c>
      <c r="B1284" s="598" t="str">
        <f t="shared" si="76"/>
        <v>203622237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ФИНАНСОВИ АКТИВИ АД</v>
      </c>
      <c r="B1285" s="598" t="str">
        <f t="shared" si="76"/>
        <v>203622237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ФИНАНСОВИ АКТИВИ АД</v>
      </c>
      <c r="B1286" s="598" t="str">
        <f t="shared" si="76"/>
        <v>203622237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234</v>
      </c>
    </row>
    <row r="1287" spans="1:8">
      <c r="A1287" s="598" t="str">
        <f t="shared" si="75"/>
        <v>ФИНАНСОВИ АКТИВИ АД</v>
      </c>
      <c r="B1287" s="598" t="str">
        <f t="shared" si="76"/>
        <v>203622237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481</v>
      </c>
    </row>
    <row r="1288" spans="1:8">
      <c r="A1288" s="598" t="str">
        <f t="shared" si="75"/>
        <v>ФИНАНСОВИ АКТИВИ АД</v>
      </c>
      <c r="B1288" s="598" t="str">
        <f t="shared" si="76"/>
        <v>203622237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ФИНАНСОВИ АКТИВИ АД</v>
      </c>
      <c r="B1289" s="598" t="str">
        <f t="shared" si="76"/>
        <v>203622237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ФИНАНСОВИ АКТИВИ АД</v>
      </c>
      <c r="B1290" s="598" t="str">
        <f t="shared" si="76"/>
        <v>203622237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ФИНАНСОВИ АКТИВИ АД</v>
      </c>
      <c r="B1291" s="598" t="str">
        <f t="shared" si="76"/>
        <v>203622237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ФИНАНСОВИ АКТИВИ АД</v>
      </c>
      <c r="B1292" s="598" t="str">
        <f t="shared" si="76"/>
        <v>203622237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ФИНАНСОВИ АКТИВИ АД</v>
      </c>
      <c r="B1293" s="598" t="str">
        <f t="shared" si="76"/>
        <v>203622237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ФИНАНСОВИ АКТИВИ АД</v>
      </c>
      <c r="B1294" s="598" t="str">
        <f t="shared" si="76"/>
        <v>203622237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481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ФИНАНСОВИ АКТИВИ АД</v>
      </c>
      <c r="B1296" s="598" t="str">
        <f t="shared" ref="B1296:B1335" si="79">pdeBulstat</f>
        <v>203622237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ФИНАНСОВИ АКТИВИ АД</v>
      </c>
      <c r="B1297" s="598" t="str">
        <f t="shared" si="79"/>
        <v>203622237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ФИНАНСОВИ АКТИВИ АД</v>
      </c>
      <c r="B1298" s="598" t="str">
        <f t="shared" si="79"/>
        <v>203622237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ФИНАНСОВИ АКТИВИ АД</v>
      </c>
      <c r="B1299" s="598" t="str">
        <f t="shared" si="79"/>
        <v>203622237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ФИНАНСОВИ АКТИВИ АД</v>
      </c>
      <c r="B1300" s="598" t="str">
        <f t="shared" si="79"/>
        <v>203622237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ФИНАНСОВИ АКТИВИ АД</v>
      </c>
      <c r="B1301" s="598" t="str">
        <f t="shared" si="79"/>
        <v>203622237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ФИНАНСОВИ АКТИВИ АД</v>
      </c>
      <c r="B1302" s="598" t="str">
        <f t="shared" si="79"/>
        <v>203622237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ФИНАНСОВИ АКТИВИ АД</v>
      </c>
      <c r="B1303" s="598" t="str">
        <f t="shared" si="79"/>
        <v>203622237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ФИНАНСОВИ АКТИВИ АД</v>
      </c>
      <c r="B1304" s="598" t="str">
        <f t="shared" si="79"/>
        <v>203622237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ФИНАНСОВИ АКТИВИ АД</v>
      </c>
      <c r="B1305" s="598" t="str">
        <f t="shared" si="79"/>
        <v>203622237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ФИНАНСОВИ АКТИВИ АД</v>
      </c>
      <c r="B1306" s="598" t="str">
        <f t="shared" si="79"/>
        <v>203622237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ФИНАНСОВИ АКТИВИ АД</v>
      </c>
      <c r="B1307" s="598" t="str">
        <f t="shared" si="79"/>
        <v>203622237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ФИНАНСОВИ АКТИВИ АД</v>
      </c>
      <c r="B1308" s="598" t="str">
        <f t="shared" si="79"/>
        <v>203622237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ФИНАНСОВИ АКТИВИ АД</v>
      </c>
      <c r="B1309" s="598" t="str">
        <f t="shared" si="79"/>
        <v>203622237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ФИНАНСОВИ АКТИВИ АД</v>
      </c>
      <c r="B1310" s="598" t="str">
        <f t="shared" si="79"/>
        <v>203622237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ФИНАНСОВИ АКТИВИ АД</v>
      </c>
      <c r="B1311" s="598" t="str">
        <f t="shared" si="79"/>
        <v>203622237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ФИНАНСОВИ АКТИВИ АД</v>
      </c>
      <c r="B1312" s="598" t="str">
        <f t="shared" si="79"/>
        <v>203622237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ФИНАНСОВИ АКТИВИ АД</v>
      </c>
      <c r="B1313" s="598" t="str">
        <f t="shared" si="79"/>
        <v>203622237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ФИНАНСОВИ АКТИВИ АД</v>
      </c>
      <c r="B1314" s="598" t="str">
        <f t="shared" si="79"/>
        <v>203622237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ФИНАНСОВИ АКТИВИ АД</v>
      </c>
      <c r="B1315" s="598" t="str">
        <f t="shared" si="79"/>
        <v>203622237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ФИНАНСОВИ АКТИВИ АД</v>
      </c>
      <c r="B1316" s="598" t="str">
        <f t="shared" si="79"/>
        <v>203622237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ФИНАНСОВИ АКТИВИ АД</v>
      </c>
      <c r="B1317" s="598" t="str">
        <f t="shared" si="79"/>
        <v>203622237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ФИНАНСОВИ АКТИВИ АД</v>
      </c>
      <c r="B1318" s="598" t="str">
        <f t="shared" si="79"/>
        <v>203622237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ФИНАНСОВИ АКТИВИ АД</v>
      </c>
      <c r="B1319" s="598" t="str">
        <f t="shared" si="79"/>
        <v>203622237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ФИНАНСОВИ АКТИВИ АД</v>
      </c>
      <c r="B1320" s="598" t="str">
        <f t="shared" si="79"/>
        <v>203622237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ФИНАНСОВИ АКТИВИ АД</v>
      </c>
      <c r="B1321" s="598" t="str">
        <f t="shared" si="79"/>
        <v>203622237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ФИНАНСОВИ АКТИВИ АД</v>
      </c>
      <c r="B1322" s="598" t="str">
        <f t="shared" si="79"/>
        <v>203622237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ФИНАНСОВИ АКТИВИ АД</v>
      </c>
      <c r="B1323" s="598" t="str">
        <f t="shared" si="79"/>
        <v>203622237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ФИНАНСОВИ АКТИВИ АД</v>
      </c>
      <c r="B1324" s="598" t="str">
        <f t="shared" si="79"/>
        <v>203622237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ФИНАНСОВИ АКТИВИ АД</v>
      </c>
      <c r="B1325" s="598" t="str">
        <f t="shared" si="79"/>
        <v>203622237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ФИНАНСОВИ АКТИВИ АД</v>
      </c>
      <c r="B1326" s="598" t="str">
        <f t="shared" si="79"/>
        <v>203622237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ФИНАНСОВИ АКТИВИ АД</v>
      </c>
      <c r="B1327" s="598" t="str">
        <f t="shared" si="79"/>
        <v>203622237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ФИНАНСОВИ АКТИВИ АД</v>
      </c>
      <c r="B1328" s="598" t="str">
        <f t="shared" si="79"/>
        <v>203622237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ФИНАНСОВИ АКТИВИ АД</v>
      </c>
      <c r="B1329" s="598" t="str">
        <f t="shared" si="79"/>
        <v>203622237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ФИНАНСОВИ АКТИВИ АД</v>
      </c>
      <c r="B1330" s="598" t="str">
        <f t="shared" si="79"/>
        <v>203622237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ФИНАНСОВИ АКТИВИ АД</v>
      </c>
      <c r="B1331" s="598" t="str">
        <f t="shared" si="79"/>
        <v>203622237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ФИНАНСОВИ АКТИВИ АД</v>
      </c>
      <c r="B1332" s="598" t="str">
        <f t="shared" si="79"/>
        <v>203622237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ФИНАНСОВИ АКТИВИ АД</v>
      </c>
      <c r="B1333" s="598" t="str">
        <f t="shared" si="79"/>
        <v>203622237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ФИНАНСОВИ АКТИВИ АД</v>
      </c>
      <c r="B1334" s="598" t="str">
        <f t="shared" si="79"/>
        <v>203622237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ФИНАНСОВИ АКТИВИ АД</v>
      </c>
      <c r="B1335" s="598" t="str">
        <f t="shared" si="79"/>
        <v>203622237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1" zoomScale="85" zoomScaleNormal="85" zoomScaleSheetLayoutView="85" workbookViewId="0">
      <selection activeCell="C32" sqref="C3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ФИНАНСОВИ АКТИВИ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203622237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1100</v>
      </c>
      <c r="H12" s="154">
        <v>1100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945</v>
      </c>
      <c r="D13" s="154">
        <v>975</v>
      </c>
      <c r="E13" s="72" t="s">
        <v>45</v>
      </c>
      <c r="F13" s="75" t="s">
        <v>46</v>
      </c>
      <c r="G13" s="155"/>
      <c r="H13" s="154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v>2221</v>
      </c>
      <c r="D15" s="154">
        <v>2086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1100</v>
      </c>
      <c r="H18" s="519">
        <f>H12+H15+H16+H17</f>
        <v>1100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3166</v>
      </c>
      <c r="D20" s="507">
        <f>SUM(D12:D19)</f>
        <v>3061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37116</v>
      </c>
      <c r="D21" s="416">
        <v>38999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110</v>
      </c>
      <c r="H22" s="505">
        <f>SUM(H23:H25)</f>
        <v>110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110</v>
      </c>
      <c r="H25" s="154">
        <v>110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110</v>
      </c>
      <c r="H26" s="507">
        <f>H20+H21+H22</f>
        <v>110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74186</v>
      </c>
      <c r="H28" s="505">
        <f>SUM(H29:H31)</f>
        <v>72814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74186</v>
      </c>
      <c r="H29" s="154">
        <v>72814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7810</v>
      </c>
      <c r="D31" s="154">
        <v>7810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585</v>
      </c>
      <c r="H32" s="154">
        <v>1372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7810</v>
      </c>
      <c r="D33" s="507">
        <f>D31+D32</f>
        <v>7810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74771</v>
      </c>
      <c r="H34" s="507">
        <f>H28+H32+H33</f>
        <v>74186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75981</v>
      </c>
      <c r="H37" s="509">
        <f>H26+H18+H34</f>
        <v>75396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234</v>
      </c>
      <c r="D40" s="505">
        <f>D41+D42+D44</f>
        <v>252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>
        <v>234</v>
      </c>
      <c r="D42" s="154">
        <v>252</v>
      </c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38485</v>
      </c>
      <c r="H45" s="154">
        <v>42721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234</v>
      </c>
      <c r="D46" s="507">
        <f>D35+D40+D45</f>
        <v>252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>
        <v>38897</v>
      </c>
      <c r="D48" s="154"/>
      <c r="E48" s="159" t="s">
        <v>165</v>
      </c>
      <c r="F48" s="75" t="s">
        <v>166</v>
      </c>
      <c r="G48" s="155">
        <v>25000</v>
      </c>
      <c r="H48" s="154">
        <v>25000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>
        <v>1496</v>
      </c>
      <c r="D49" s="154">
        <v>175</v>
      </c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>
        <v>14507</v>
      </c>
      <c r="D50" s="154">
        <v>21724</v>
      </c>
      <c r="E50" s="159" t="s">
        <v>70</v>
      </c>
      <c r="F50" s="76" t="s">
        <v>173</v>
      </c>
      <c r="G50" s="504">
        <f>SUM(G44:G49)</f>
        <v>63485</v>
      </c>
      <c r="H50" s="505">
        <f>SUM(H44:H49)</f>
        <v>67721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54900</v>
      </c>
      <c r="D52" s="507">
        <f>SUM(D48:D51)</f>
        <v>21899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134</v>
      </c>
      <c r="H54" s="154">
        <v>63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7</v>
      </c>
      <c r="D55" s="418">
        <v>6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103233</v>
      </c>
      <c r="D56" s="511">
        <f>D20+D21+D22+D28+D33+D46+D52+D54+D55</f>
        <v>72027</v>
      </c>
      <c r="E56" s="80" t="s">
        <v>192</v>
      </c>
      <c r="F56" s="79" t="s">
        <v>193</v>
      </c>
      <c r="G56" s="508">
        <f>G50+G52+G53+G54+G55</f>
        <v>63619</v>
      </c>
      <c r="H56" s="509">
        <f>H50+H52+H53+H54+H55</f>
        <v>67784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f>6381+83</f>
        <v>6464</v>
      </c>
      <c r="H60" s="154">
        <v>8334</v>
      </c>
      <c r="M60" s="78"/>
    </row>
    <row r="61" spans="1:28">
      <c r="A61" s="72" t="s">
        <v>205</v>
      </c>
      <c r="B61" s="74" t="s">
        <v>206</v>
      </c>
      <c r="C61" s="155">
        <v>1506</v>
      </c>
      <c r="D61" s="154">
        <v>1506</v>
      </c>
      <c r="E61" s="158" t="s">
        <v>207</v>
      </c>
      <c r="F61" s="75" t="s">
        <v>208</v>
      </c>
      <c r="G61" s="504">
        <f>SUM(G62:G68)</f>
        <v>1065</v>
      </c>
      <c r="H61" s="505">
        <f>SUM(H62:H68)</f>
        <v>820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52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f>323+297</f>
        <v>620</v>
      </c>
      <c r="H64" s="154">
        <v>455</v>
      </c>
      <c r="M64" s="78"/>
    </row>
    <row r="65" spans="1:13">
      <c r="A65" s="421" t="s">
        <v>70</v>
      </c>
      <c r="B65" s="77" t="s">
        <v>221</v>
      </c>
      <c r="C65" s="506">
        <f>SUM(C59:C64)</f>
        <v>1506</v>
      </c>
      <c r="D65" s="507">
        <f>SUM(D59:D64)</f>
        <v>1506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85</v>
      </c>
      <c r="H66" s="154">
        <v>73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34</v>
      </c>
      <c r="H67" s="154">
        <v>30</v>
      </c>
    </row>
    <row r="68" spans="1:13">
      <c r="A68" s="72" t="s">
        <v>229</v>
      </c>
      <c r="B68" s="74" t="s">
        <v>230</v>
      </c>
      <c r="C68" s="155">
        <v>7411</v>
      </c>
      <c r="D68" s="154">
        <v>45634</v>
      </c>
      <c r="E68" s="72" t="s">
        <v>231</v>
      </c>
      <c r="F68" s="75" t="s">
        <v>232</v>
      </c>
      <c r="G68" s="155">
        <v>274</v>
      </c>
      <c r="H68" s="154">
        <v>262</v>
      </c>
    </row>
    <row r="69" spans="1:13">
      <c r="A69" s="72" t="s">
        <v>233</v>
      </c>
      <c r="B69" s="74" t="s">
        <v>234</v>
      </c>
      <c r="C69" s="155">
        <f>487+421+2+33-152+7815</f>
        <v>8606</v>
      </c>
      <c r="D69" s="154">
        <v>4706</v>
      </c>
      <c r="E69" s="159" t="s">
        <v>97</v>
      </c>
      <c r="F69" s="75" t="s">
        <v>235</v>
      </c>
      <c r="G69" s="155">
        <f>521+243</f>
        <v>764</v>
      </c>
      <c r="H69" s="154">
        <v>282</v>
      </c>
    </row>
    <row r="70" spans="1:13">
      <c r="A70" s="72" t="s">
        <v>236</v>
      </c>
      <c r="B70" s="74" t="s">
        <v>237</v>
      </c>
      <c r="C70" s="155"/>
      <c r="D70" s="154">
        <v>63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23948</v>
      </c>
      <c r="D71" s="154">
        <v>25962</v>
      </c>
      <c r="E71" s="413" t="s">
        <v>65</v>
      </c>
      <c r="F71" s="76" t="s">
        <v>242</v>
      </c>
      <c r="G71" s="506">
        <f>G59+G60+G61+G69+G70</f>
        <v>8293</v>
      </c>
      <c r="H71" s="507">
        <f>H59+H60+H61+H69+H70</f>
        <v>9436</v>
      </c>
    </row>
    <row r="72" spans="1:13">
      <c r="A72" s="72" t="s">
        <v>243</v>
      </c>
      <c r="B72" s="74" t="s">
        <v>244</v>
      </c>
      <c r="C72" s="155">
        <v>1</v>
      </c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>
        <v>30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250</v>
      </c>
      <c r="D75" s="154">
        <v>147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40216</v>
      </c>
      <c r="D76" s="507">
        <f>SUM(D68:D75)</f>
        <v>76542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8293</v>
      </c>
      <c r="H79" s="509">
        <f>H71+H73+H75+H77</f>
        <v>9436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481</v>
      </c>
      <c r="D83" s="154">
        <v>688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481</v>
      </c>
      <c r="D85" s="507">
        <f>D84+D83+D79</f>
        <v>688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2422</v>
      </c>
      <c r="D89" s="154">
        <v>1813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2422</v>
      </c>
      <c r="D92" s="507">
        <f>SUM(D88:D91)</f>
        <v>1816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35</v>
      </c>
      <c r="D93" s="418">
        <v>37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44660</v>
      </c>
      <c r="D94" s="511">
        <f>D65+D76+D85+D92+D93</f>
        <v>80589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147893</v>
      </c>
      <c r="D95" s="513">
        <f>D94+D56</f>
        <v>152616</v>
      </c>
      <c r="E95" s="186" t="s">
        <v>290</v>
      </c>
      <c r="F95" s="428" t="s">
        <v>291</v>
      </c>
      <c r="G95" s="512">
        <f>G37+G40+G56+G79</f>
        <v>147893</v>
      </c>
      <c r="H95" s="513">
        <f>H37+H40+H56+H79</f>
        <v>152616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46139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Прайм лизинг ЕООД - Боряна Николова и Васил Джерахов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85" zoomScaleNormal="70" zoomScaleSheetLayoutView="85" workbookViewId="0">
      <selection activeCell="G45" sqref="G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ФИНАНСОВИ АКТИВИ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203622237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12</v>
      </c>
      <c r="D12" s="271">
        <v>17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965</v>
      </c>
      <c r="D13" s="271">
        <v>1063</v>
      </c>
      <c r="E13" s="152" t="s">
        <v>307</v>
      </c>
      <c r="F13" s="197" t="s">
        <v>308</v>
      </c>
      <c r="G13" s="270">
        <v>791</v>
      </c>
      <c r="H13" s="271">
        <v>1934</v>
      </c>
    </row>
    <row r="14" spans="1:9">
      <c r="A14" s="152" t="s">
        <v>309</v>
      </c>
      <c r="B14" s="150" t="s">
        <v>310</v>
      </c>
      <c r="C14" s="270">
        <v>2310</v>
      </c>
      <c r="D14" s="271">
        <v>2252</v>
      </c>
      <c r="E14" s="152" t="s">
        <v>311</v>
      </c>
      <c r="F14" s="197" t="s">
        <v>312</v>
      </c>
      <c r="G14" s="270">
        <f>7681+8+612</f>
        <v>8301</v>
      </c>
      <c r="H14" s="271">
        <v>7786</v>
      </c>
    </row>
    <row r="15" spans="1:9">
      <c r="A15" s="152" t="s">
        <v>313</v>
      </c>
      <c r="B15" s="150" t="s">
        <v>314</v>
      </c>
      <c r="C15" s="270">
        <v>1214</v>
      </c>
      <c r="D15" s="271">
        <v>753</v>
      </c>
      <c r="E15" s="152" t="s">
        <v>97</v>
      </c>
      <c r="F15" s="197" t="s">
        <v>315</v>
      </c>
      <c r="G15" s="270"/>
      <c r="H15" s="271">
        <v>8</v>
      </c>
    </row>
    <row r="16" spans="1:9">
      <c r="A16" s="152" t="s">
        <v>316</v>
      </c>
      <c r="B16" s="150" t="s">
        <v>317</v>
      </c>
      <c r="C16" s="270">
        <v>114</v>
      </c>
      <c r="D16" s="271">
        <v>93</v>
      </c>
      <c r="E16" s="193" t="s">
        <v>70</v>
      </c>
      <c r="F16" s="219" t="s">
        <v>318</v>
      </c>
      <c r="G16" s="533">
        <f>SUM(G12:G15)</f>
        <v>9092</v>
      </c>
      <c r="H16" s="534">
        <f>SUM(H12:H15)</f>
        <v>9728</v>
      </c>
    </row>
    <row r="17" spans="1:8" ht="31.5">
      <c r="A17" s="152" t="s">
        <v>319</v>
      </c>
      <c r="B17" s="150" t="s">
        <v>320</v>
      </c>
      <c r="C17" s="270">
        <v>788</v>
      </c>
      <c r="D17" s="271">
        <v>1912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>
        <v>53</v>
      </c>
      <c r="H18" s="543">
        <v>130</v>
      </c>
    </row>
    <row r="19" spans="1:8">
      <c r="A19" s="152" t="s">
        <v>325</v>
      </c>
      <c r="B19" s="150" t="s">
        <v>326</v>
      </c>
      <c r="C19" s="270">
        <f>40+84+319+12</f>
        <v>455</v>
      </c>
      <c r="D19" s="271">
        <f>20-5+311</f>
        <v>326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5858</v>
      </c>
      <c r="D22" s="534">
        <f>SUM(D12:D18)+D19</f>
        <v>6416</v>
      </c>
      <c r="E22" s="152" t="s">
        <v>335</v>
      </c>
      <c r="F22" s="194" t="s">
        <v>336</v>
      </c>
      <c r="G22" s="270">
        <v>4135</v>
      </c>
      <c r="H22" s="271">
        <v>3985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141</v>
      </c>
      <c r="H24" s="271">
        <v>230</v>
      </c>
    </row>
    <row r="25" spans="1:8" ht="31.5">
      <c r="A25" s="152" t="s">
        <v>342</v>
      </c>
      <c r="B25" s="194" t="s">
        <v>343</v>
      </c>
      <c r="C25" s="270">
        <v>2632</v>
      </c>
      <c r="D25" s="271">
        <v>3261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>
        <v>134</v>
      </c>
      <c r="E26" s="152" t="s">
        <v>348</v>
      </c>
      <c r="F26" s="194" t="s">
        <v>349</v>
      </c>
      <c r="G26" s="270">
        <v>518</v>
      </c>
      <c r="H26" s="271">
        <v>2219</v>
      </c>
    </row>
    <row r="27" spans="1:8" ht="31.5">
      <c r="A27" s="152" t="s">
        <v>350</v>
      </c>
      <c r="B27" s="194" t="s">
        <v>351</v>
      </c>
      <c r="C27" s="270">
        <v>4</v>
      </c>
      <c r="D27" s="271">
        <v>4</v>
      </c>
      <c r="E27" s="193" t="s">
        <v>122</v>
      </c>
      <c r="F27" s="195" t="s">
        <v>352</v>
      </c>
      <c r="G27" s="533">
        <f>SUM(G22:G26)</f>
        <v>4794</v>
      </c>
      <c r="H27" s="534">
        <f>SUM(H22:H26)</f>
        <v>6434</v>
      </c>
    </row>
    <row r="28" spans="1:8">
      <c r="A28" s="152" t="s">
        <v>97</v>
      </c>
      <c r="B28" s="194" t="s">
        <v>353</v>
      </c>
      <c r="C28" s="270">
        <f>4530+21</f>
        <v>4551</v>
      </c>
      <c r="D28" s="271">
        <v>4743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7187</v>
      </c>
      <c r="D29" s="534">
        <f>SUM(D25:D28)</f>
        <v>8142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13045</v>
      </c>
      <c r="D31" s="209">
        <f>D29+D22</f>
        <v>14558</v>
      </c>
      <c r="E31" s="206" t="s">
        <v>357</v>
      </c>
      <c r="F31" s="221" t="s">
        <v>358</v>
      </c>
      <c r="G31" s="208">
        <f>G16+G18+G27</f>
        <v>13939</v>
      </c>
      <c r="H31" s="209">
        <f>H16+H18+H27</f>
        <v>16292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894</v>
      </c>
      <c r="D33" s="200">
        <f>IF((H31-D31)&gt;0,H31-D31,0)</f>
        <v>1734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13045</v>
      </c>
      <c r="D36" s="540">
        <f>D31-D34+D35</f>
        <v>14558</v>
      </c>
      <c r="E36" s="217" t="s">
        <v>373</v>
      </c>
      <c r="F36" s="211" t="s">
        <v>374</v>
      </c>
      <c r="G36" s="222">
        <f>G35-G34+G31</f>
        <v>13939</v>
      </c>
      <c r="H36" s="223">
        <f>H35-H34+H31</f>
        <v>16292</v>
      </c>
    </row>
    <row r="37" spans="1:8">
      <c r="A37" s="216" t="s">
        <v>375</v>
      </c>
      <c r="B37" s="188" t="s">
        <v>376</v>
      </c>
      <c r="C37" s="208">
        <f>IF((G36-C36)&gt;0,G36-C36,0)</f>
        <v>894</v>
      </c>
      <c r="D37" s="209">
        <f>IF((H36-D36)&gt;0,H36-D36,0)</f>
        <v>1734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309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239</v>
      </c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70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585</v>
      </c>
      <c r="D42" s="200">
        <f>+IF((H36-D36-D38)&gt;0,H36-D36-D38,0)</f>
        <v>1734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585</v>
      </c>
      <c r="D44" s="223">
        <f>IF(H42=0,IF(D42-D43&gt;0,D42-D43+H43,0),IF(H42-H43&lt;0,H43-H42+D42,0))</f>
        <v>1734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13939</v>
      </c>
      <c r="D45" s="536">
        <f>D36+D38+D42</f>
        <v>16292</v>
      </c>
      <c r="E45" s="225" t="s">
        <v>400</v>
      </c>
      <c r="F45" s="227" t="s">
        <v>401</v>
      </c>
      <c r="G45" s="535">
        <f>G42+G36</f>
        <v>13939</v>
      </c>
      <c r="H45" s="536">
        <f>H42+H36</f>
        <v>16292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46139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Прайм лизинг ЕООД - Боряна Николова и Васил Джерахов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6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ФИНАНСОВИ АКТИВИ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203622237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</row>
    <row r="11" spans="1:13">
      <c r="A11" s="232" t="s">
        <v>406</v>
      </c>
      <c r="B11" s="142" t="s">
        <v>407</v>
      </c>
      <c r="C11" s="155">
        <v>16878</v>
      </c>
      <c r="D11" s="154">
        <v>16372</v>
      </c>
    </row>
    <row r="12" spans="1:13">
      <c r="A12" s="232" t="s">
        <v>408</v>
      </c>
      <c r="B12" s="142" t="s">
        <v>409</v>
      </c>
      <c r="C12" s="155">
        <v>-3099</v>
      </c>
      <c r="D12" s="154">
        <v>-2966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f>-6210+4319</f>
        <v>-1891</v>
      </c>
      <c r="D13" s="154">
        <v>-17818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-1014</v>
      </c>
      <c r="D14" s="154">
        <v>-624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-2945</v>
      </c>
      <c r="D15" s="154">
        <v>-2406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-238</v>
      </c>
      <c r="D16" s="154">
        <v>-351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3237</v>
      </c>
      <c r="D17" s="154">
        <v>5844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-4</v>
      </c>
      <c r="D19" s="154">
        <v>-4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-257</v>
      </c>
      <c r="D20" s="154">
        <v>-91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10667</v>
      </c>
      <c r="D21" s="557">
        <f>SUM(D11:D20)</f>
        <v>-2044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-1391</v>
      </c>
      <c r="D23" s="154">
        <v>-2776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-840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>
        <v>13673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322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-1909</v>
      </c>
      <c r="D33" s="557">
        <f>SUM(D23:D32)</f>
        <v>10897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2765</v>
      </c>
      <c r="D37" s="154"/>
    </row>
    <row r="38" spans="1:13">
      <c r="A38" s="232" t="s">
        <v>457</v>
      </c>
      <c r="B38" s="142" t="s">
        <v>458</v>
      </c>
      <c r="C38" s="155">
        <v>-8267</v>
      </c>
      <c r="D38" s="154">
        <v>-6404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-2650</v>
      </c>
      <c r="D40" s="154">
        <v>-3287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-8152</v>
      </c>
      <c r="D43" s="559">
        <f>SUM(D35:D42)</f>
        <v>-9691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606</v>
      </c>
      <c r="D44" s="261">
        <f>D43+D33+D21</f>
        <v>-838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1816</v>
      </c>
      <c r="D45" s="263">
        <v>2654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2422</v>
      </c>
      <c r="D46" s="265">
        <f>D45+D44</f>
        <v>1816</v>
      </c>
      <c r="G46" s="143"/>
      <c r="H46" s="143"/>
    </row>
    <row r="47" spans="1:13">
      <c r="A47" s="257" t="s">
        <v>475</v>
      </c>
      <c r="B47" s="266" t="s">
        <v>476</v>
      </c>
      <c r="C47" s="251">
        <v>2422</v>
      </c>
      <c r="D47" s="252">
        <v>1816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46139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Прайм лизинг ЕООД - Боряна Николова и Васил Джерахов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ФИНАНСОВИ АКТИВИ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203622237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1100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110</v>
      </c>
      <c r="I13" s="493">
        <f>'1-Баланс'!H29+'1-Баланс'!H32</f>
        <v>74186</v>
      </c>
      <c r="J13" s="493">
        <f>'1-Баланс'!H30+'1-Баланс'!H33</f>
        <v>0</v>
      </c>
      <c r="K13" s="494"/>
      <c r="L13" s="493">
        <f>SUM(C13:K13)</f>
        <v>75396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1100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110</v>
      </c>
      <c r="I17" s="493">
        <f t="shared" si="2"/>
        <v>74186</v>
      </c>
      <c r="J17" s="493">
        <f t="shared" si="2"/>
        <v>0</v>
      </c>
      <c r="K17" s="493">
        <f t="shared" si="2"/>
        <v>0</v>
      </c>
      <c r="L17" s="493">
        <f t="shared" si="1"/>
        <v>75396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585</v>
      </c>
      <c r="J18" s="493">
        <f>+'1-Баланс'!G33</f>
        <v>0</v>
      </c>
      <c r="K18" s="494"/>
      <c r="L18" s="493">
        <f t="shared" si="1"/>
        <v>585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1100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110</v>
      </c>
      <c r="I31" s="493">
        <f t="shared" si="6"/>
        <v>74771</v>
      </c>
      <c r="J31" s="493">
        <f t="shared" si="6"/>
        <v>0</v>
      </c>
      <c r="K31" s="493">
        <f t="shared" si="6"/>
        <v>0</v>
      </c>
      <c r="L31" s="493">
        <f t="shared" si="1"/>
        <v>75981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1100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110</v>
      </c>
      <c r="I34" s="496">
        <f t="shared" si="7"/>
        <v>74771</v>
      </c>
      <c r="J34" s="496">
        <f t="shared" si="7"/>
        <v>0</v>
      </c>
      <c r="K34" s="496">
        <f t="shared" si="7"/>
        <v>0</v>
      </c>
      <c r="L34" s="496">
        <f t="shared" si="1"/>
        <v>75981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46139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Прайм лизинг ЕООД - Боряна Николова и Васил Джерахов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R19" sqref="R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ФИНАНСОВИ АКТИВИ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203622237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1119</v>
      </c>
      <c r="E12" s="282">
        <v>35</v>
      </c>
      <c r="F12" s="282"/>
      <c r="G12" s="278">
        <f t="shared" ref="G12:G42" si="2">D12+E12-F12</f>
        <v>1154</v>
      </c>
      <c r="H12" s="282"/>
      <c r="I12" s="282"/>
      <c r="J12" s="278">
        <f t="shared" ref="J12:J42" si="3">G12+H12-I12</f>
        <v>1154</v>
      </c>
      <c r="K12" s="282">
        <v>144</v>
      </c>
      <c r="L12" s="282">
        <v>65</v>
      </c>
      <c r="M12" s="282"/>
      <c r="N12" s="278">
        <f t="shared" ref="N12:N42" si="4">K12+L12-M12</f>
        <v>209</v>
      </c>
      <c r="O12" s="282"/>
      <c r="P12" s="282"/>
      <c r="Q12" s="278">
        <f t="shared" si="0"/>
        <v>209</v>
      </c>
      <c r="R12" s="292">
        <f t="shared" si="1"/>
        <v>945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6040</v>
      </c>
      <c r="E14" s="282">
        <v>494</v>
      </c>
      <c r="F14" s="282"/>
      <c r="G14" s="278">
        <f t="shared" si="2"/>
        <v>6534</v>
      </c>
      <c r="H14" s="282"/>
      <c r="I14" s="282"/>
      <c r="J14" s="278">
        <f t="shared" si="3"/>
        <v>6534</v>
      </c>
      <c r="K14" s="282">
        <v>3954</v>
      </c>
      <c r="L14" s="282">
        <v>359</v>
      </c>
      <c r="M14" s="282"/>
      <c r="N14" s="278">
        <f t="shared" si="4"/>
        <v>4313</v>
      </c>
      <c r="O14" s="282"/>
      <c r="P14" s="282"/>
      <c r="Q14" s="278">
        <f t="shared" si="0"/>
        <v>4313</v>
      </c>
      <c r="R14" s="292">
        <f t="shared" si="1"/>
        <v>2221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7159</v>
      </c>
      <c r="E19" s="283">
        <f>SUM(E11:E18)</f>
        <v>529</v>
      </c>
      <c r="F19" s="283">
        <f>SUM(F11:F18)</f>
        <v>0</v>
      </c>
      <c r="G19" s="278">
        <f t="shared" si="2"/>
        <v>7688</v>
      </c>
      <c r="H19" s="283">
        <f>SUM(H11:H18)</f>
        <v>0</v>
      </c>
      <c r="I19" s="283">
        <f>SUM(I11:I18)</f>
        <v>0</v>
      </c>
      <c r="J19" s="278">
        <f t="shared" si="3"/>
        <v>7688</v>
      </c>
      <c r="K19" s="283">
        <f>SUM(K11:K18)</f>
        <v>4098</v>
      </c>
      <c r="L19" s="283">
        <f>SUM(L11:L18)</f>
        <v>424</v>
      </c>
      <c r="M19" s="283">
        <f>SUM(M11:M18)</f>
        <v>0</v>
      </c>
      <c r="N19" s="278">
        <f t="shared" si="4"/>
        <v>4522</v>
      </c>
      <c r="O19" s="283">
        <f>SUM(O11:O18)</f>
        <v>0</v>
      </c>
      <c r="P19" s="283">
        <f>SUM(P11:P18)</f>
        <v>0</v>
      </c>
      <c r="Q19" s="278">
        <f t="shared" si="0"/>
        <v>4522</v>
      </c>
      <c r="R19" s="292">
        <f t="shared" si="1"/>
        <v>3166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62738</v>
      </c>
      <c r="E20" s="282">
        <v>3</v>
      </c>
      <c r="F20" s="282"/>
      <c r="G20" s="278">
        <f t="shared" si="2"/>
        <v>62741</v>
      </c>
      <c r="H20" s="282"/>
      <c r="I20" s="282"/>
      <c r="J20" s="278">
        <f t="shared" si="3"/>
        <v>62741</v>
      </c>
      <c r="K20" s="282">
        <v>23739</v>
      </c>
      <c r="L20" s="282">
        <v>1886</v>
      </c>
      <c r="M20" s="282"/>
      <c r="N20" s="278">
        <f t="shared" si="4"/>
        <v>25625</v>
      </c>
      <c r="O20" s="282"/>
      <c r="P20" s="282"/>
      <c r="Q20" s="278">
        <f t="shared" si="0"/>
        <v>25625</v>
      </c>
      <c r="R20" s="292">
        <f t="shared" si="1"/>
        <v>37116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69897</v>
      </c>
      <c r="E43" s="301">
        <f>E19+E20+E22+E28+E41+E42</f>
        <v>532</v>
      </c>
      <c r="F43" s="301">
        <f t="shared" ref="F43:R43" si="11">F19+F20+F22+F28+F41+F42</f>
        <v>0</v>
      </c>
      <c r="G43" s="301">
        <f t="shared" si="11"/>
        <v>70429</v>
      </c>
      <c r="H43" s="301">
        <f t="shared" si="11"/>
        <v>0</v>
      </c>
      <c r="I43" s="301">
        <f t="shared" si="11"/>
        <v>0</v>
      </c>
      <c r="J43" s="301">
        <f t="shared" si="11"/>
        <v>70429</v>
      </c>
      <c r="K43" s="301">
        <f t="shared" si="11"/>
        <v>27837</v>
      </c>
      <c r="L43" s="301">
        <f t="shared" si="11"/>
        <v>2310</v>
      </c>
      <c r="M43" s="301">
        <f t="shared" si="11"/>
        <v>0</v>
      </c>
      <c r="N43" s="301">
        <f t="shared" si="11"/>
        <v>30147</v>
      </c>
      <c r="O43" s="301">
        <f t="shared" si="11"/>
        <v>0</v>
      </c>
      <c r="P43" s="301">
        <f t="shared" si="11"/>
        <v>0</v>
      </c>
      <c r="Q43" s="301">
        <f t="shared" si="11"/>
        <v>30147</v>
      </c>
      <c r="R43" s="302">
        <f t="shared" si="11"/>
        <v>40282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46139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Прайм лизинг ЕООД - Боряна Николова и Васил Джерахов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3" zoomScale="80" zoomScaleNormal="85" zoomScaleSheetLayoutView="80" workbookViewId="0">
      <selection activeCell="C93" sqref="C93:C9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ФИНАНСОВИ АКТИВИ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203622237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38897</v>
      </c>
      <c r="D13" s="314">
        <f>SUM(D14:D16)</f>
        <v>0</v>
      </c>
      <c r="E13" s="321">
        <f>SUM(E14:E16)</f>
        <v>38897</v>
      </c>
      <c r="F13" s="105"/>
    </row>
    <row r="14" spans="1:8">
      <c r="A14" s="322" t="s">
        <v>660</v>
      </c>
      <c r="B14" s="107" t="s">
        <v>661</v>
      </c>
      <c r="C14" s="320">
        <v>38897</v>
      </c>
      <c r="D14" s="320"/>
      <c r="E14" s="321">
        <f t="shared" ref="E14:E44" si="0">C14-D14</f>
        <v>38897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1496</v>
      </c>
      <c r="D17" s="320"/>
      <c r="E17" s="321">
        <f t="shared" si="0"/>
        <v>1496</v>
      </c>
      <c r="F17" s="105"/>
    </row>
    <row r="18" spans="1:6">
      <c r="A18" s="322" t="s">
        <v>668</v>
      </c>
      <c r="B18" s="107" t="s">
        <v>669</v>
      </c>
      <c r="C18" s="314">
        <f>+C19+C20</f>
        <v>14507</v>
      </c>
      <c r="D18" s="314">
        <f>+D19+D20</f>
        <v>0</v>
      </c>
      <c r="E18" s="321">
        <f t="shared" si="0"/>
        <v>14507</v>
      </c>
      <c r="F18" s="105"/>
    </row>
    <row r="19" spans="1:6">
      <c r="A19" s="322" t="s">
        <v>670</v>
      </c>
      <c r="B19" s="107" t="s">
        <v>671</v>
      </c>
      <c r="C19" s="320">
        <v>14507</v>
      </c>
      <c r="D19" s="320"/>
      <c r="E19" s="321">
        <f t="shared" si="0"/>
        <v>14507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54900</v>
      </c>
      <c r="D21" s="383">
        <f>D13+D17+D18</f>
        <v>0</v>
      </c>
      <c r="E21" s="384">
        <f>E13+E17+E18</f>
        <v>54900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7</v>
      </c>
      <c r="D23" s="386"/>
      <c r="E23" s="385">
        <f t="shared" si="0"/>
        <v>7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7411</v>
      </c>
      <c r="D26" s="314">
        <f>SUM(D27:D29)</f>
        <v>7411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7411</v>
      </c>
      <c r="D27" s="320">
        <v>7411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8606</v>
      </c>
      <c r="D30" s="320">
        <v>8606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23948</v>
      </c>
      <c r="D32" s="320">
        <v>23948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v>1</v>
      </c>
      <c r="D33" s="320">
        <v>1</v>
      </c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250</v>
      </c>
      <c r="D40" s="314">
        <f>SUM(D41:D44)</f>
        <v>250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250</v>
      </c>
      <c r="D44" s="320">
        <v>250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40216</v>
      </c>
      <c r="D45" s="381">
        <f>D26+D30+D31+D33+D32+D34+D35+D40</f>
        <v>40216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95123</v>
      </c>
      <c r="D46" s="387">
        <f>D45+D23+D21+D11</f>
        <v>40216</v>
      </c>
      <c r="E46" s="388">
        <f>E45+E23+E21+E11</f>
        <v>54907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38485</v>
      </c>
      <c r="D58" s="108">
        <f>D59+D61</f>
        <v>0</v>
      </c>
      <c r="E58" s="106">
        <f t="shared" si="1"/>
        <v>38485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38485</v>
      </c>
      <c r="D59" s="155"/>
      <c r="E59" s="106">
        <f t="shared" si="1"/>
        <v>38485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25000</v>
      </c>
      <c r="D65" s="155"/>
      <c r="E65" s="106">
        <f t="shared" si="1"/>
        <v>25000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63485</v>
      </c>
      <c r="D68" s="379">
        <f>D54+D58+D63+D64+D65+D66</f>
        <v>0</v>
      </c>
      <c r="E68" s="377">
        <f t="shared" si="1"/>
        <v>63485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134</v>
      </c>
      <c r="D70" s="155"/>
      <c r="E70" s="106">
        <f t="shared" si="1"/>
        <v>134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6464</v>
      </c>
      <c r="D82" s="108">
        <f>SUM(D83:D86)</f>
        <v>6464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83</v>
      </c>
      <c r="D84" s="155">
        <v>83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6381</v>
      </c>
      <c r="D85" s="155">
        <v>6381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1065</v>
      </c>
      <c r="D87" s="106">
        <f>SUM(D88:D92)+D96</f>
        <v>1065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52</v>
      </c>
      <c r="D88" s="155">
        <v>52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620</v>
      </c>
      <c r="D89" s="155">
        <v>620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85</v>
      </c>
      <c r="D91" s="155">
        <v>85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274</v>
      </c>
      <c r="D92" s="108">
        <f>SUM(D93:D95)</f>
        <v>274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4">
        <f>29+21</f>
        <v>50</v>
      </c>
      <c r="D93" s="154">
        <v>50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4">
        <f>64+144</f>
        <v>208</v>
      </c>
      <c r="D94" s="154">
        <v>208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4">
        <v>16</v>
      </c>
      <c r="D95" s="154">
        <v>16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34</v>
      </c>
      <c r="D96" s="155">
        <v>34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764</v>
      </c>
      <c r="D97" s="155">
        <v>764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8293</v>
      </c>
      <c r="D98" s="377">
        <f>D87+D82+D77+D73+D97</f>
        <v>8293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71912</v>
      </c>
      <c r="D99" s="371">
        <f>D98+D70+D68</f>
        <v>8293</v>
      </c>
      <c r="E99" s="371">
        <f>E98+E70+E68</f>
        <v>63619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46139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Прайм лизинг ЕООД - Боряна Николова и Васил Джерахов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F20" sqref="F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ФИНАНСОВИ АКТИВИ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203622237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>
        <v>130</v>
      </c>
      <c r="D14" s="392"/>
      <c r="E14" s="392"/>
      <c r="F14" s="392">
        <v>234</v>
      </c>
      <c r="G14" s="392"/>
      <c r="H14" s="392"/>
      <c r="I14" s="393">
        <f t="shared" ref="I14:I27" si="0">F14+G14-H14</f>
        <v>234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</v>
      </c>
      <c r="D18" s="399">
        <f t="shared" si="1"/>
        <v>0</v>
      </c>
      <c r="E18" s="399">
        <f t="shared" si="1"/>
        <v>0</v>
      </c>
      <c r="F18" s="399">
        <f t="shared" si="1"/>
        <v>234</v>
      </c>
      <c r="G18" s="399">
        <f t="shared" si="1"/>
        <v>0</v>
      </c>
      <c r="H18" s="399">
        <f t="shared" si="1"/>
        <v>0</v>
      </c>
      <c r="I18" s="400">
        <f t="shared" si="0"/>
        <v>234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370</v>
      </c>
      <c r="D20" s="392"/>
      <c r="E20" s="392"/>
      <c r="F20" s="392">
        <v>481</v>
      </c>
      <c r="G20" s="392"/>
      <c r="H20" s="392"/>
      <c r="I20" s="393">
        <f t="shared" si="0"/>
        <v>481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370</v>
      </c>
      <c r="D27" s="399">
        <f t="shared" si="2"/>
        <v>0</v>
      </c>
      <c r="E27" s="399">
        <f t="shared" si="2"/>
        <v>0</v>
      </c>
      <c r="F27" s="399">
        <f t="shared" si="2"/>
        <v>481</v>
      </c>
      <c r="G27" s="399">
        <f t="shared" si="2"/>
        <v>0</v>
      </c>
      <c r="H27" s="399">
        <f t="shared" si="2"/>
        <v>0</v>
      </c>
      <c r="I27" s="400">
        <f t="shared" si="0"/>
        <v>481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46139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Прайм лизинг ЕООД - Боряна Николова и Васил Джерахов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147893</v>
      </c>
      <c r="D6" s="596">
        <f t="shared" ref="D6:D15" si="0">C6-E6</f>
        <v>0</v>
      </c>
      <c r="E6" s="570">
        <f>'1-Баланс'!G95</f>
        <v>147893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75981</v>
      </c>
      <c r="D7" s="596">
        <f t="shared" si="0"/>
        <v>74881</v>
      </c>
      <c r="E7" s="570">
        <f>'1-Баланс'!G18</f>
        <v>1100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585</v>
      </c>
      <c r="D8" s="596">
        <f t="shared" si="0"/>
        <v>0</v>
      </c>
      <c r="E8" s="570">
        <f>ABS('2-Отчет за доходите'!C44)-ABS('2-Отчет за доходите'!G44)</f>
        <v>585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1816</v>
      </c>
      <c r="D9" s="596">
        <f t="shared" si="0"/>
        <v>0</v>
      </c>
      <c r="E9" s="570">
        <f>'3-Отчет за паричния поток'!C45</f>
        <v>1816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2422</v>
      </c>
      <c r="D10" s="596">
        <f t="shared" si="0"/>
        <v>0</v>
      </c>
      <c r="E10" s="570">
        <f>'3-Отчет за паричния поток'!C46</f>
        <v>2422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75981</v>
      </c>
      <c r="D11" s="596">
        <f t="shared" si="0"/>
        <v>0</v>
      </c>
      <c r="E11" s="570">
        <f>'4-Отчет за собствения капитал'!L34</f>
        <v>75981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http://schemas.microsoft.com/office/2006/documentManagement/types"/>
    <ds:schemaRef ds:uri="951e9f1d-26df-4e13-af31-63484411f8ff"/>
    <ds:schemaRef ds:uri="http://purl.org/dc/terms/"/>
    <ds:schemaRef ds:uri="http://schemas.openxmlformats.org/package/2006/metadata/core-properties"/>
    <ds:schemaRef ds:uri="90af5458-20df-4aa2-bdd5-f68d473c35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cp:lastPrinted>2026-04-22T08:43:12Z</cp:lastPrinted>
  <dcterms:created xsi:type="dcterms:W3CDTF">2006-09-16T00:00:00Z</dcterms:created>
  <dcterms:modified xsi:type="dcterms:W3CDTF">2026-04-27T13:57:52Z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